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БЮДЖЕТА'!$A$12:$F$470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<sst xmlns="http://schemas.openxmlformats.org/spreadsheetml/2006/main" count="1865" uniqueCount="405">
  <si>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</si>
  <si>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</si>
  <si>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</si>
  <si>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</si>
  <si>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</si>
  <si>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</si>
  <si>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</si>
  <si>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</si>
  <si>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</si>
  <si>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</si>
  <si>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</si>
  <si>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</si>
  <si>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</si>
  <si>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</si>
  <si>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</si>
  <si>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</si>
  <si>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</si>
  <si>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</si>
  <si>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</si>
  <si>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</si>
  <si>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</si>
  <si>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</si>
  <si>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</si>
  <si>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</si>
  <si>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</si>
  <si>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</si>
  <si>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</si>
  <si>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</si>
  <si>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</si>
  <si>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</si>
  <si>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</si>
  <si>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</si>
  <si>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</si>
  <si>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</si>
  <si>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</si>
  <si>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</si>
  <si>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</si>
  <si>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</si>
  <si>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</si>
  <si>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</si>
  <si>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</si>
  <si>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</si>
  <si>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</si>
  <si>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</si>
  <si>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</si>
  <si>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</si>
  <si>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</si>
  <si>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</si>
  <si>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</si>
  <si>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</si>
  <si>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</si>
  <si>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</si>
  <si>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</si>
  <si>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</si>
  <si>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</si>
  <si>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</si>
  <si>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</si>
  <si>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</si>
  <si>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</si>
  <si>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</si>
  <si>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</si>
  <si>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</si>
  <si>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</si>
  <si>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</si>
  <si>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</si>
  <si>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</si>
  <si>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</si>
  <si>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</si>
  <si>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</si>
  <si>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</si>
  <si>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</si>
  <si>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</si>
  <si>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</si>
  <si>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</si>
  <si>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</si>
  <si>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</si>
  <si>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</si>
  <si>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</si>
  <si>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</si>
  <si>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</si>
  <si>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</si>
  <si>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</si>
  <si>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</si>
  <si>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</si>
  <si>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</si>
  <si>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</si>
  <si>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</si>
  <si>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</si>
  <si>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</si>
  <si>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</si>
  <si>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</si>
  <si>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</si>
  <si>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</si>
  <si>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</si>
  <si>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</si>
  <si>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</si>
  <si>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</si>
  <si>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</si>
  <si>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</si>
  <si>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</si>
  <si>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</si>
  <si>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</si>
  <si>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</si>
  <si>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</si>
  <si>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</si>
  <si>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</si>
  <si>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</si>
  <si>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</si>
  <si>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</si>
  <si>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</si>
  <si>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</si>
  <si>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</si>
  <si>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</si>
  <si>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</si>
  <si>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</si>
  <si>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</si>
  <si>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</si>
  <si>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</si>
  <si>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</si>
  <si>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</si>
  <si>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</si>
  <si>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</si>
  <si>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</si>
  <si>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</si>
  <si>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</si>
  <si>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</si>
  <si>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</si>
  <si>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</si>
  <si>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</si>
  <si>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</si>
  <si>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</si>
  <si>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</si>
  <si>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</si>
  <si>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</si>
  <si>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</si>
  <si>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</si>
  <si>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</si>
  <si>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</si>
  <si>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</si>
  <si>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</si>
  <si>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</si>
  <si>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</si>
  <si>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</si>
  <si>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</si>
  <si>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</si>
  <si>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</si>
  <si>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</si>
  <si>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</si>
  <si>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</si>
  <si>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</si>
  <si>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</si>
  <si>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</si>
  <si>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</si>
  <si>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</si>
  <si>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</si>
  <si>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</si>
  <si>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</si>
  <si>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</si>
  <si>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</si>
  <si>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</si>
  <si>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</si>
  <si>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</si>
  <si>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</si>
  <si>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</si>
  <si>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</si>
  <si>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</si>
  <si>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</si>
  <si>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</si>
  <si>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</si>
  <si>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</si>
  <si>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</si>
  <si>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</si>
  <si>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</si>
  <si>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</si>
  <si>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</si>
  <si>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</si>
  <si>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</si>
  <si>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</si>
  <si>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</si>
  <si>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</si>
  <si>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</si>
  <si>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</si>
  <si>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</si>
  <si>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</si>
  <si>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</si>
  <si>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</si>
  <si>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</si>
  <si>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</si>
  <si>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</si>
  <si>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</si>
  <si>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</si>
  <si>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</si>
  <si>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</si>
  <si>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</si>
  <si>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</si>
  <si>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</si>
  <si>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</si>
  <si>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</si>
  <si>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</si>
  <si>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</si>
  <si>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</si>
  <si>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</si>
  <si>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</si>
  <si>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</si>
  <si>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</si>
  <si>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</si>
  <si>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</si>
  <si>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</si>
  <si>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</si>
  <si>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</si>
  <si>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</si>
  <si>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</si>
  <si>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</si>
  <si>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</si>
  <si>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</si>
  <si>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</si>
  <si>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</si>
  <si>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</si>
  <si>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</si>
  <si>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</si>
  <si>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</si>
  <si>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</si>
  <si>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</si>
  <si>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</si>
  <si>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</si>
  <si>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</si>
  <si>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</si>
  <si>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</si>
  <si>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</si>
  <si>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</si>
  <si>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</si>
  <si>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</si>
  <si>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</si>
  <si>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</si>
  <si>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</si>
  <si>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</si>
  <si>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</si>
  <si>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</si>
  <si>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</si>
  <si>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</si>
  <si>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</si>
  <si>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</si>
  <si>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</si>
  <si>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</si>
  <si>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</si>
  <si>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</si>
  <si>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</si>
  <si>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</si>
  <si>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</si>
  <si>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</si>
  <si>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</si>
  <si>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</si>
  <si>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</si>
  <si>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</si>
  <si>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</si>
  <si>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</si>
  <si>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</si>
  <si>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</si>
  <si>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</si>
  <si>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</si>
  <si>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</si>
  <si>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</si>
  <si>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</si>
  <si>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</si>
  <si>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</si>
  <si>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</si>
  <si>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</si>
  <si>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</si>
  <si>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</si>
  <si>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</si>
  <si>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</si>
  <si>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</si>
  <si>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</si>
  <si>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</si>
  <si>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</si>
  <si>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</si>
  <si>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</si>
  <si>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</si>
  <si>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</si>
  <si>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</si>
  <si>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</si>
  <si>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</si>
  <si>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</si>
  <si>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</si>
  <si>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</si>
  <si>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</si>
  <si>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</si>
  <si>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</si>
  <si>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</si>
  <si>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</si>
  <si>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</si>
  <si>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</si>
  <si>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</si>
  <si>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</si>
  <si>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</si>
  <si>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</si>
  <si>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</si>
  <si>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</si>
  <si>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</si>
  <si>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</si>
  <si>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</si>
  <si>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</si>
  <si>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</si>
  <si>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</si>
  <si>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</si>
  <si>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</si>
  <si>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</si>
  <si>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</si>
  <si>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</si>
  <si>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</si>
  <si>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</si>
  <si>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</si>
  <si>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</si>
  <si>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</si>
  <si>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</si>
  <si>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</si>
  <si>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</si>
  <si>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</si>
  <si>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</si>
  <si>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</si>
  <si>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</si>
  <si>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00000000000</t>
  </si>
  <si>
    <t>9990000660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</si>
  <si>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</si>
  <si>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</si>
  <si>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</si>
  <si>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</si>
  <si>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</si>
  <si>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</si>
  <si>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</si>
  <si>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</si>
  <si>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</si>
  <si>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</si>
  <si>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</si>
  <si>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</si>
  <si>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</si>
  <si>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</si>
  <si>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</si>
  <si>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</si>
  <si>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</si>
  <si>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</si>
  <si>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</si>
  <si>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</si>
  <si>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</si>
  <si>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</si>
  <si>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</si>
  <si>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</si>
  <si>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</si>
  <si>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</si>
  <si>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</si>
  <si>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</si>
  <si>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</si>
  <si>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</si>
  <si>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</si>
  <si>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</si>
  <si>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</si>
  <si>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</si>
  <si>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</si>
  <si>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</si>
  <si>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</si>
  <si>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</si>
  <si>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</si>
  <si>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</si>
  <si>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</si>
  <si>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</si>
  <si>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</si>
  <si>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</si>
  <si>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</si>
  <si>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</si>
  <si>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</si>
  <si>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0800000630</t>
  </si>
  <si>
    <t>9990009100</t>
  </si>
  <si>
    <t>9990093110</t>
  </si>
  <si>
    <t>2020 год</t>
  </si>
  <si>
    <t>Приложение 11 к решению Думы</t>
  </si>
  <si>
    <t>2400000600</t>
  </si>
  <si>
    <t>2400000000</t>
  </si>
  <si>
    <t>Мероприятия администрации Михайловского муниципального района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</si>
  <si>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</si>
  <si>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2021 год</t>
  </si>
  <si>
    <t>районного бюджета на 2020 и 2021 годы по разделам, подразделам, целевым статьям и видам расходов в соответствии с бюджетной классификацией РФ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</si>
  <si>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</si>
  <si>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</si>
  <si>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400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</si>
  <si>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</si>
  <si>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</si>
  <si>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</si>
  <si>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</si>
  <si>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</si>
  <si>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</si>
  <si>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</si>
  <si>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</si>
  <si>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"Обеспечение содержания, ремонта автомобильных дорог, мест общего пользования и сооружений на них ММР"</t>
  </si>
  <si>
    <t>МП «Содержание и ремонт муниципального жилого фонда в Михайловском муниципальном районе»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</si>
  <si>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</si>
  <si>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</si>
  <si>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</si>
  <si>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</si>
  <si>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</si>
  <si>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0408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</si>
  <si>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</si>
  <si>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</si>
  <si>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№ 339 от 25.12.2018г.</t>
  </si>
  <si>
    <t>Приложение 6 к решению Думы</t>
  </si>
  <si>
    <t>района № 368 от 30.05.2019г.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</si>
</sst>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"/>
    <numFmt numFmtId="177" formatCode="#,##0.00000"/>
    <numFmt numFmtId="178" formatCode="#,##0.000000"/>
    <numFmt numFmtId="179" formatCode="_-* #,##0.00000_р_._-;\-* #,##0.00000_р_._-;_-* &quot;-&quot;?????_р_._-;_-@_-"/>
    <numFmt numFmtId="180" formatCode="_-* #,##0.0000_р_._-;\-* #,##0.0000_р_._-;_-* &quot;-&quot;??_р_._-;_-@_-"/>
    <numFmt numFmtId="181" formatCode="_-* #,##0.00000_р_._-;\-* #,##0.00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77" fontId="5" fillId="36" borderId="11" xfId="0" applyNumberFormat="1" applyFont="1" applyFill="1" applyBorder="1" applyAlignment="1">
      <alignment horizontal="center" vertical="center" shrinkToFit="1"/>
    </xf>
    <xf numFmtId="43" fontId="1" fillId="0" borderId="0" xfId="60" applyFont="1" applyAlignment="1">
      <alignment/>
    </xf>
    <xf numFmtId="179" fontId="1" fillId="0" borderId="0" xfId="0" applyNumberFormat="1" applyFont="1" applyAlignment="1">
      <alignment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/>
    </xf>
    <xf numFmtId="181" fontId="1" fillId="0" borderId="0" xfId="6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5"/>
  <sheetViews>
    <sheetView showGridLines="0" tabSelected="1" zoomScale="115" zoomScaleNormal="115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75390625" style="2" customWidth="1"/>
    <col min="25" max="16384" width="9.125" style="2" customWidth="1"/>
  </cols>
  <sheetData>
    <row r="1" spans="2:4" ht="12.75">
      <c r="B1" s="114" t="s">
        <v>403</v>
      </c>
      <c r="C1" s="114"/>
      <c r="D1" s="114"/>
    </row>
    <row r="2" spans="2:4" ht="12.75">
      <c r="B2" s="114" t="s">
        <v>87</v>
      </c>
      <c r="C2" s="114"/>
      <c r="D2" s="114"/>
    </row>
    <row r="3" spans="2:4" ht="12.75">
      <c r="B3" s="114" t="s">
        <v>404</v>
      </c>
      <c r="C3" s="114"/>
      <c r="D3" s="114"/>
    </row>
    <row r="5" spans="2:23" ht="12.75">
      <c r="B5" s="114" t="s">
        <v>374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</row>
    <row r="6" spans="2:23" ht="18.75" customHeight="1">
      <c r="B6" s="115" t="s">
        <v>87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</row>
    <row r="7" spans="2:22" ht="12.75">
      <c r="B7" s="2" t="s">
        <v>86</v>
      </c>
      <c r="C7" s="114" t="s">
        <v>402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9" spans="1:22" ht="30.75" customHeight="1">
      <c r="A9" s="110" t="s">
        <v>47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4" ht="57" customHeight="1">
      <c r="A10" s="109" t="s">
        <v>380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1:22" ht="15.75">
      <c r="A11" s="113" t="s">
        <v>65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4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373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  <c r="X12" s="4" t="s">
        <v>379</v>
      </c>
    </row>
    <row r="13" spans="1:24" ht="18.75" customHeight="1" outlineLevel="2">
      <c r="A13" s="16" t="s">
        <v>61</v>
      </c>
      <c r="B13" s="17" t="s">
        <v>60</v>
      </c>
      <c r="C13" s="17" t="s">
        <v>240</v>
      </c>
      <c r="D13" s="17" t="s">
        <v>5</v>
      </c>
      <c r="E13" s="17"/>
      <c r="F13" s="80">
        <f>F14+F22+F46+F66+F80+F85+F60+F74</f>
        <v>89464.151</v>
      </c>
      <c r="G13" s="18" t="e">
        <f>G14+G22+G46+#REF!+G66+#REF!+G80+G85+#REF!</f>
        <v>#REF!</v>
      </c>
      <c r="H13" s="18" t="e">
        <f>H14+H22+H46+#REF!+H66+#REF!+H80+H85+#REF!</f>
        <v>#REF!</v>
      </c>
      <c r="I13" s="18" t="e">
        <f>I14+I22+I46+#REF!+I66+#REF!+I80+I85+#REF!</f>
        <v>#REF!</v>
      </c>
      <c r="J13" s="18" t="e">
        <f>J14+J22+J46+#REF!+J66+#REF!+J80+J85+#REF!</f>
        <v>#REF!</v>
      </c>
      <c r="K13" s="18" t="e">
        <f>K14+K22+K46+#REF!+K66+#REF!+K80+K85+#REF!</f>
        <v>#REF!</v>
      </c>
      <c r="L13" s="18" t="e">
        <f>L14+L22+L46+#REF!+L66+#REF!+L80+L85+#REF!</f>
        <v>#REF!</v>
      </c>
      <c r="M13" s="18" t="e">
        <f>M14+M22+M46+#REF!+M66+#REF!+M80+M85+#REF!</f>
        <v>#REF!</v>
      </c>
      <c r="N13" s="18" t="e">
        <f>N14+N22+N46+#REF!+N66+#REF!+N80+N85+#REF!</f>
        <v>#REF!</v>
      </c>
      <c r="O13" s="18" t="e">
        <f>O14+O22+O46+#REF!+O66+#REF!+O80+O85+#REF!</f>
        <v>#REF!</v>
      </c>
      <c r="P13" s="18" t="e">
        <f>P14+P22+P46+#REF!+P66+#REF!+P80+P85+#REF!</f>
        <v>#REF!</v>
      </c>
      <c r="Q13" s="18" t="e">
        <f>Q14+Q22+Q46+#REF!+Q66+#REF!+Q80+Q85+#REF!</f>
        <v>#REF!</v>
      </c>
      <c r="R13" s="18" t="e">
        <f>R14+R22+R46+#REF!+R66+#REF!+R80+R85+#REF!</f>
        <v>#REF!</v>
      </c>
      <c r="S13" s="18" t="e">
        <f>S14+S22+S46+#REF!+S66+#REF!+S80+S85+#REF!</f>
        <v>#REF!</v>
      </c>
      <c r="T13" s="18" t="e">
        <f>T14+T22+T46+#REF!+T66+#REF!+T80+T85+#REF!</f>
        <v>#REF!</v>
      </c>
      <c r="U13" s="18" t="e">
        <f>U14+U22+U46+#REF!+U66+#REF!+U80+U85+#REF!</f>
        <v>#REF!</v>
      </c>
      <c r="V13" s="18" t="e">
        <f>V14+V22+V46+#REF!+V66+#REF!+V80+V85+#REF!</f>
        <v>#REF!</v>
      </c>
      <c r="X13" s="80">
        <f>X14+X22+X46+X66+X80+X85+X60+X74</f>
        <v>91819.39099999999</v>
      </c>
    </row>
    <row r="14" spans="1:24" s="30" customFormat="1" ht="33" customHeight="1" outlineLevel="3">
      <c r="A14" s="26" t="s">
        <v>26</v>
      </c>
      <c r="B14" s="28" t="s">
        <v>6</v>
      </c>
      <c r="C14" s="28" t="s">
        <v>240</v>
      </c>
      <c r="D14" s="28" t="s">
        <v>5</v>
      </c>
      <c r="E14" s="28"/>
      <c r="F14" s="29">
        <f>F15</f>
        <v>2308.6</v>
      </c>
      <c r="G14" s="29">
        <f aca="true" t="shared" si="0" ref="G14:V14">G15</f>
        <v>1204.8</v>
      </c>
      <c r="H14" s="29">
        <f t="shared" si="0"/>
        <v>1204.8</v>
      </c>
      <c r="I14" s="29">
        <f t="shared" si="0"/>
        <v>1204.8</v>
      </c>
      <c r="J14" s="29">
        <f t="shared" si="0"/>
        <v>1204.8</v>
      </c>
      <c r="K14" s="29">
        <f t="shared" si="0"/>
        <v>1204.8</v>
      </c>
      <c r="L14" s="29">
        <f t="shared" si="0"/>
        <v>1204.8</v>
      </c>
      <c r="M14" s="29">
        <f t="shared" si="0"/>
        <v>1204.8</v>
      </c>
      <c r="N14" s="29">
        <f t="shared" si="0"/>
        <v>1204.8</v>
      </c>
      <c r="O14" s="29">
        <f t="shared" si="0"/>
        <v>1204.8</v>
      </c>
      <c r="P14" s="29">
        <f t="shared" si="0"/>
        <v>1204.8</v>
      </c>
      <c r="Q14" s="29">
        <f t="shared" si="0"/>
        <v>1204.8</v>
      </c>
      <c r="R14" s="29">
        <f t="shared" si="0"/>
        <v>1204.8</v>
      </c>
      <c r="S14" s="29">
        <f t="shared" si="0"/>
        <v>1204.8</v>
      </c>
      <c r="T14" s="29">
        <f t="shared" si="0"/>
        <v>1204.8</v>
      </c>
      <c r="U14" s="29">
        <f t="shared" si="0"/>
        <v>1204.8</v>
      </c>
      <c r="V14" s="29">
        <f t="shared" si="0"/>
        <v>1204.8</v>
      </c>
      <c r="X14" s="29">
        <f>X15</f>
        <v>2413.5</v>
      </c>
    </row>
    <row r="15" spans="1:24" ht="34.5" customHeight="1" outlineLevel="3">
      <c r="A15" s="21" t="s">
        <v>130</v>
      </c>
      <c r="B15" s="12" t="s">
        <v>6</v>
      </c>
      <c r="C15" s="12" t="s">
        <v>241</v>
      </c>
      <c r="D15" s="12" t="s">
        <v>5</v>
      </c>
      <c r="E15" s="12"/>
      <c r="F15" s="13">
        <f>F16</f>
        <v>2308.6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  <c r="X15" s="13">
        <f>X16</f>
        <v>2413.5</v>
      </c>
    </row>
    <row r="16" spans="1:24" ht="35.25" customHeight="1" outlineLevel="3">
      <c r="A16" s="21" t="s">
        <v>132</v>
      </c>
      <c r="B16" s="12" t="s">
        <v>6</v>
      </c>
      <c r="C16" s="12" t="s">
        <v>242</v>
      </c>
      <c r="D16" s="12" t="s">
        <v>5</v>
      </c>
      <c r="E16" s="12"/>
      <c r="F16" s="13">
        <f>F17</f>
        <v>2308.6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3">
        <f>X17</f>
        <v>2413.5</v>
      </c>
    </row>
    <row r="17" spans="1:24" ht="15.75" outlineLevel="4">
      <c r="A17" s="50" t="s">
        <v>131</v>
      </c>
      <c r="B17" s="19" t="s">
        <v>6</v>
      </c>
      <c r="C17" s="19" t="s">
        <v>243</v>
      </c>
      <c r="D17" s="19" t="s">
        <v>5</v>
      </c>
      <c r="E17" s="19"/>
      <c r="F17" s="20">
        <f>F18</f>
        <v>2308.6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  <c r="X17" s="20">
        <f>X18</f>
        <v>2413.5</v>
      </c>
    </row>
    <row r="18" spans="1:24" ht="31.5" outlineLevel="4">
      <c r="A18" s="5" t="s">
        <v>91</v>
      </c>
      <c r="B18" s="6" t="s">
        <v>6</v>
      </c>
      <c r="C18" s="6" t="s">
        <v>243</v>
      </c>
      <c r="D18" s="6" t="s">
        <v>90</v>
      </c>
      <c r="E18" s="6"/>
      <c r="F18" s="7">
        <f>F19+F20+F21</f>
        <v>2308.6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7">
        <f>X19+X20+X21</f>
        <v>2413.5</v>
      </c>
    </row>
    <row r="19" spans="1:24" ht="17.25" customHeight="1" outlineLevel="5">
      <c r="A19" s="47" t="s">
        <v>233</v>
      </c>
      <c r="B19" s="48" t="s">
        <v>6</v>
      </c>
      <c r="C19" s="48" t="s">
        <v>243</v>
      </c>
      <c r="D19" s="48" t="s">
        <v>88</v>
      </c>
      <c r="E19" s="48"/>
      <c r="F19" s="49">
        <v>1876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49">
        <v>1968</v>
      </c>
    </row>
    <row r="20" spans="1:24" ht="34.5" customHeight="1" outlineLevel="5">
      <c r="A20" s="47" t="s">
        <v>238</v>
      </c>
      <c r="B20" s="48" t="s">
        <v>6</v>
      </c>
      <c r="C20" s="48" t="s">
        <v>243</v>
      </c>
      <c r="D20" s="48" t="s">
        <v>89</v>
      </c>
      <c r="E20" s="48"/>
      <c r="F20" s="49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49">
        <v>0</v>
      </c>
    </row>
    <row r="21" spans="1:24" ht="50.25" customHeight="1" outlineLevel="5">
      <c r="A21" s="47" t="s">
        <v>234</v>
      </c>
      <c r="B21" s="48" t="s">
        <v>6</v>
      </c>
      <c r="C21" s="48" t="s">
        <v>243</v>
      </c>
      <c r="D21" s="48" t="s">
        <v>235</v>
      </c>
      <c r="E21" s="48"/>
      <c r="F21" s="49">
        <v>432.6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49">
        <v>445.5</v>
      </c>
    </row>
    <row r="22" spans="1:24" ht="47.25" customHeight="1" outlineLevel="6">
      <c r="A22" s="8" t="s">
        <v>27</v>
      </c>
      <c r="B22" s="9" t="s">
        <v>19</v>
      </c>
      <c r="C22" s="9" t="s">
        <v>240</v>
      </c>
      <c r="D22" s="9" t="s">
        <v>5</v>
      </c>
      <c r="E22" s="9"/>
      <c r="F22" s="81">
        <f>F23</f>
        <v>4946.7</v>
      </c>
      <c r="G22" s="10" t="e">
        <f aca="true" t="shared" si="3" ref="G22:V22">G23</f>
        <v>#REF!</v>
      </c>
      <c r="H22" s="10" t="e">
        <f t="shared" si="3"/>
        <v>#REF!</v>
      </c>
      <c r="I22" s="10" t="e">
        <f t="shared" si="3"/>
        <v>#REF!</v>
      </c>
      <c r="J22" s="10" t="e">
        <f t="shared" si="3"/>
        <v>#REF!</v>
      </c>
      <c r="K22" s="10" t="e">
        <f t="shared" si="3"/>
        <v>#REF!</v>
      </c>
      <c r="L22" s="10" t="e">
        <f t="shared" si="3"/>
        <v>#REF!</v>
      </c>
      <c r="M22" s="10" t="e">
        <f t="shared" si="3"/>
        <v>#REF!</v>
      </c>
      <c r="N22" s="10" t="e">
        <f t="shared" si="3"/>
        <v>#REF!</v>
      </c>
      <c r="O22" s="10" t="e">
        <f t="shared" si="3"/>
        <v>#REF!</v>
      </c>
      <c r="P22" s="10" t="e">
        <f t="shared" si="3"/>
        <v>#REF!</v>
      </c>
      <c r="Q22" s="10" t="e">
        <f t="shared" si="3"/>
        <v>#REF!</v>
      </c>
      <c r="R22" s="10" t="e">
        <f t="shared" si="3"/>
        <v>#REF!</v>
      </c>
      <c r="S22" s="10" t="e">
        <f t="shared" si="3"/>
        <v>#REF!</v>
      </c>
      <c r="T22" s="10" t="e">
        <f t="shared" si="3"/>
        <v>#REF!</v>
      </c>
      <c r="U22" s="10" t="e">
        <f t="shared" si="3"/>
        <v>#REF!</v>
      </c>
      <c r="V22" s="10" t="e">
        <f t="shared" si="3"/>
        <v>#REF!</v>
      </c>
      <c r="X22" s="81">
        <f>X23</f>
        <v>5176.6</v>
      </c>
    </row>
    <row r="23" spans="1:24" s="27" customFormat="1" ht="33" customHeight="1" outlineLevel="6">
      <c r="A23" s="21" t="s">
        <v>130</v>
      </c>
      <c r="B23" s="12" t="s">
        <v>19</v>
      </c>
      <c r="C23" s="12" t="s">
        <v>241</v>
      </c>
      <c r="D23" s="12" t="s">
        <v>5</v>
      </c>
      <c r="E23" s="12"/>
      <c r="F23" s="86">
        <f>F24</f>
        <v>4946.7</v>
      </c>
      <c r="G23" s="13" t="e">
        <f>G25+#REF!+G38</f>
        <v>#REF!</v>
      </c>
      <c r="H23" s="13" t="e">
        <f>H25+#REF!+H38</f>
        <v>#REF!</v>
      </c>
      <c r="I23" s="13" t="e">
        <f>I25+#REF!+I38</f>
        <v>#REF!</v>
      </c>
      <c r="J23" s="13" t="e">
        <f>J25+#REF!+J38</f>
        <v>#REF!</v>
      </c>
      <c r="K23" s="13" t="e">
        <f>K25+#REF!+K38</f>
        <v>#REF!</v>
      </c>
      <c r="L23" s="13" t="e">
        <f>L25+#REF!+L38</f>
        <v>#REF!</v>
      </c>
      <c r="M23" s="13" t="e">
        <f>M25+#REF!+M38</f>
        <v>#REF!</v>
      </c>
      <c r="N23" s="13" t="e">
        <f>N25+#REF!+N38</f>
        <v>#REF!</v>
      </c>
      <c r="O23" s="13" t="e">
        <f>O25+#REF!+O38</f>
        <v>#REF!</v>
      </c>
      <c r="P23" s="13" t="e">
        <f>P25+#REF!+P38</f>
        <v>#REF!</v>
      </c>
      <c r="Q23" s="13" t="e">
        <f>Q25+#REF!+Q38</f>
        <v>#REF!</v>
      </c>
      <c r="R23" s="13" t="e">
        <f>R25+#REF!+R38</f>
        <v>#REF!</v>
      </c>
      <c r="S23" s="13" t="e">
        <f>S25+#REF!+S38</f>
        <v>#REF!</v>
      </c>
      <c r="T23" s="13" t="e">
        <f>T25+#REF!+T38</f>
        <v>#REF!</v>
      </c>
      <c r="U23" s="13" t="e">
        <f>U25+#REF!+U38</f>
        <v>#REF!</v>
      </c>
      <c r="V23" s="13" t="e">
        <f>V25+#REF!+V38</f>
        <v>#REF!</v>
      </c>
      <c r="X23" s="86">
        <f>X24</f>
        <v>5176.6</v>
      </c>
    </row>
    <row r="24" spans="1:24" s="27" customFormat="1" ht="36" customHeight="1" outlineLevel="6">
      <c r="A24" s="21" t="s">
        <v>132</v>
      </c>
      <c r="B24" s="12" t="s">
        <v>19</v>
      </c>
      <c r="C24" s="12" t="s">
        <v>242</v>
      </c>
      <c r="D24" s="12" t="s">
        <v>5</v>
      </c>
      <c r="E24" s="12"/>
      <c r="F24" s="86">
        <f>F25+F38+F44</f>
        <v>4946.7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X24" s="86">
        <f>X25+X38+X44</f>
        <v>5176.6</v>
      </c>
    </row>
    <row r="25" spans="1:24" s="27" customFormat="1" ht="47.25" outlineLevel="6">
      <c r="A25" s="51" t="s">
        <v>188</v>
      </c>
      <c r="B25" s="19" t="s">
        <v>19</v>
      </c>
      <c r="C25" s="19" t="s">
        <v>244</v>
      </c>
      <c r="D25" s="19" t="s">
        <v>5</v>
      </c>
      <c r="E25" s="19"/>
      <c r="F25" s="82">
        <f>F26+F30+F35+F32</f>
        <v>2874.7</v>
      </c>
      <c r="G25" s="82">
        <f aca="true" t="shared" si="4" ref="G25:X25">G26+G30+G35+G32</f>
        <v>0</v>
      </c>
      <c r="H25" s="82">
        <f t="shared" si="4"/>
        <v>0</v>
      </c>
      <c r="I25" s="82">
        <f t="shared" si="4"/>
        <v>0</v>
      </c>
      <c r="J25" s="82">
        <f t="shared" si="4"/>
        <v>0</v>
      </c>
      <c r="K25" s="82">
        <f t="shared" si="4"/>
        <v>0</v>
      </c>
      <c r="L25" s="82">
        <f t="shared" si="4"/>
        <v>0</v>
      </c>
      <c r="M25" s="82">
        <f t="shared" si="4"/>
        <v>0</v>
      </c>
      <c r="N25" s="82">
        <f t="shared" si="4"/>
        <v>0</v>
      </c>
      <c r="O25" s="82">
        <f t="shared" si="4"/>
        <v>0</v>
      </c>
      <c r="P25" s="82">
        <f t="shared" si="4"/>
        <v>0</v>
      </c>
      <c r="Q25" s="82">
        <f t="shared" si="4"/>
        <v>0</v>
      </c>
      <c r="R25" s="82">
        <f t="shared" si="4"/>
        <v>0</v>
      </c>
      <c r="S25" s="82">
        <f t="shared" si="4"/>
        <v>0</v>
      </c>
      <c r="T25" s="82">
        <f t="shared" si="4"/>
        <v>0</v>
      </c>
      <c r="U25" s="82">
        <f t="shared" si="4"/>
        <v>0</v>
      </c>
      <c r="V25" s="82">
        <f t="shared" si="4"/>
        <v>0</v>
      </c>
      <c r="W25" s="82">
        <f t="shared" si="4"/>
        <v>0</v>
      </c>
      <c r="X25" s="82">
        <f t="shared" si="4"/>
        <v>2964.6</v>
      </c>
    </row>
    <row r="26" spans="1:24" s="27" customFormat="1" ht="31.5" outlineLevel="6">
      <c r="A26" s="5" t="s">
        <v>91</v>
      </c>
      <c r="B26" s="6" t="s">
        <v>19</v>
      </c>
      <c r="C26" s="6" t="s">
        <v>244</v>
      </c>
      <c r="D26" s="6" t="s">
        <v>90</v>
      </c>
      <c r="E26" s="6"/>
      <c r="F26" s="83">
        <f>F27+F28+F29</f>
        <v>2670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83">
        <f>X27+X28+X29</f>
        <v>2740</v>
      </c>
    </row>
    <row r="27" spans="1:24" s="27" customFormat="1" ht="31.5" outlineLevel="6">
      <c r="A27" s="47" t="s">
        <v>233</v>
      </c>
      <c r="B27" s="48" t="s">
        <v>19</v>
      </c>
      <c r="C27" s="48" t="s">
        <v>244</v>
      </c>
      <c r="D27" s="48" t="s">
        <v>88</v>
      </c>
      <c r="E27" s="48"/>
      <c r="F27" s="84">
        <v>2050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84">
        <v>2100</v>
      </c>
    </row>
    <row r="28" spans="1:24" s="27" customFormat="1" ht="31.5" outlineLevel="6">
      <c r="A28" s="47" t="s">
        <v>238</v>
      </c>
      <c r="B28" s="48" t="s">
        <v>19</v>
      </c>
      <c r="C28" s="48" t="s">
        <v>244</v>
      </c>
      <c r="D28" s="48" t="s">
        <v>89</v>
      </c>
      <c r="E28" s="48"/>
      <c r="F28" s="84">
        <v>0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X28" s="84">
        <v>0</v>
      </c>
    </row>
    <row r="29" spans="1:24" s="27" customFormat="1" ht="47.25" outlineLevel="6">
      <c r="A29" s="47" t="s">
        <v>234</v>
      </c>
      <c r="B29" s="48" t="s">
        <v>19</v>
      </c>
      <c r="C29" s="48" t="s">
        <v>244</v>
      </c>
      <c r="D29" s="48" t="s">
        <v>235</v>
      </c>
      <c r="E29" s="48"/>
      <c r="F29" s="84">
        <v>620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4">
        <v>640</v>
      </c>
    </row>
    <row r="30" spans="1:24" s="27" customFormat="1" ht="20.25" customHeight="1" outlineLevel="6">
      <c r="A30" s="5" t="s">
        <v>92</v>
      </c>
      <c r="B30" s="6" t="s">
        <v>19</v>
      </c>
      <c r="C30" s="6" t="s">
        <v>244</v>
      </c>
      <c r="D30" s="6" t="s">
        <v>93</v>
      </c>
      <c r="E30" s="6"/>
      <c r="F30" s="83">
        <f>F31</f>
        <v>0</v>
      </c>
      <c r="G30" s="83">
        <f aca="true" t="shared" si="5" ref="G30:X30">G31</f>
        <v>0</v>
      </c>
      <c r="H30" s="83">
        <f t="shared" si="5"/>
        <v>0</v>
      </c>
      <c r="I30" s="83">
        <f t="shared" si="5"/>
        <v>0</v>
      </c>
      <c r="J30" s="83">
        <f t="shared" si="5"/>
        <v>0</v>
      </c>
      <c r="K30" s="83">
        <f t="shared" si="5"/>
        <v>0</v>
      </c>
      <c r="L30" s="83">
        <f t="shared" si="5"/>
        <v>0</v>
      </c>
      <c r="M30" s="83">
        <f t="shared" si="5"/>
        <v>0</v>
      </c>
      <c r="N30" s="83">
        <f t="shared" si="5"/>
        <v>0</v>
      </c>
      <c r="O30" s="83">
        <f t="shared" si="5"/>
        <v>0</v>
      </c>
      <c r="P30" s="83">
        <f t="shared" si="5"/>
        <v>0</v>
      </c>
      <c r="Q30" s="83">
        <f t="shared" si="5"/>
        <v>0</v>
      </c>
      <c r="R30" s="83">
        <f t="shared" si="5"/>
        <v>0</v>
      </c>
      <c r="S30" s="83">
        <f t="shared" si="5"/>
        <v>0</v>
      </c>
      <c r="T30" s="83">
        <f t="shared" si="5"/>
        <v>0</v>
      </c>
      <c r="U30" s="83">
        <f t="shared" si="5"/>
        <v>0</v>
      </c>
      <c r="V30" s="83">
        <f t="shared" si="5"/>
        <v>0</v>
      </c>
      <c r="W30" s="83">
        <f t="shared" si="5"/>
        <v>0</v>
      </c>
      <c r="X30" s="83">
        <f t="shared" si="5"/>
        <v>0</v>
      </c>
    </row>
    <row r="31" spans="1:24" s="27" customFormat="1" ht="31.5" outlineLevel="6">
      <c r="A31" s="47" t="s">
        <v>94</v>
      </c>
      <c r="B31" s="48" t="s">
        <v>19</v>
      </c>
      <c r="C31" s="48" t="s">
        <v>244</v>
      </c>
      <c r="D31" s="48" t="s">
        <v>95</v>
      </c>
      <c r="E31" s="48"/>
      <c r="F31" s="84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4">
        <v>0</v>
      </c>
    </row>
    <row r="32" spans="1:24" s="25" customFormat="1" ht="15.75" outlineLevel="6">
      <c r="A32" s="5" t="s">
        <v>332</v>
      </c>
      <c r="B32" s="6" t="s">
        <v>19</v>
      </c>
      <c r="C32" s="6" t="s">
        <v>244</v>
      </c>
      <c r="D32" s="6" t="s">
        <v>333</v>
      </c>
      <c r="E32" s="6"/>
      <c r="F32" s="83">
        <f>F33+F34</f>
        <v>199.7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3">
        <f>X33+X34</f>
        <v>219.6</v>
      </c>
    </row>
    <row r="33" spans="1:24" s="25" customFormat="1" ht="15.75" outlineLevel="6">
      <c r="A33" s="47" t="s">
        <v>334</v>
      </c>
      <c r="B33" s="48" t="s">
        <v>19</v>
      </c>
      <c r="C33" s="48" t="s">
        <v>244</v>
      </c>
      <c r="D33" s="48" t="s">
        <v>335</v>
      </c>
      <c r="E33" s="48"/>
      <c r="F33" s="84">
        <v>199.7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4">
        <v>219.6</v>
      </c>
    </row>
    <row r="34" spans="1:24" s="25" customFormat="1" ht="15.75" outlineLevel="6">
      <c r="A34" s="47" t="s">
        <v>223</v>
      </c>
      <c r="B34" s="48" t="s">
        <v>19</v>
      </c>
      <c r="C34" s="48" t="s">
        <v>244</v>
      </c>
      <c r="D34" s="48" t="s">
        <v>206</v>
      </c>
      <c r="E34" s="48"/>
      <c r="F34" s="84"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4">
        <v>0</v>
      </c>
    </row>
    <row r="35" spans="1:24" s="27" customFormat="1" ht="15.75" outlineLevel="6">
      <c r="A35" s="5" t="s">
        <v>96</v>
      </c>
      <c r="B35" s="6" t="s">
        <v>19</v>
      </c>
      <c r="C35" s="6" t="s">
        <v>244</v>
      </c>
      <c r="D35" s="6" t="s">
        <v>97</v>
      </c>
      <c r="E35" s="6"/>
      <c r="F35" s="83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3">
        <f>X36+X37</f>
        <v>5</v>
      </c>
    </row>
    <row r="36" spans="1:24" s="27" customFormat="1" ht="21.75" customHeight="1" outlineLevel="6">
      <c r="A36" s="47" t="s">
        <v>98</v>
      </c>
      <c r="B36" s="48" t="s">
        <v>19</v>
      </c>
      <c r="C36" s="48" t="s">
        <v>244</v>
      </c>
      <c r="D36" s="48" t="s">
        <v>100</v>
      </c>
      <c r="E36" s="48"/>
      <c r="F36" s="84"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84">
        <v>0</v>
      </c>
    </row>
    <row r="37" spans="1:24" s="27" customFormat="1" ht="15.75" outlineLevel="6">
      <c r="A37" s="47" t="s">
        <v>99</v>
      </c>
      <c r="B37" s="48" t="s">
        <v>19</v>
      </c>
      <c r="C37" s="48" t="s">
        <v>244</v>
      </c>
      <c r="D37" s="48" t="s">
        <v>101</v>
      </c>
      <c r="E37" s="48"/>
      <c r="F37" s="84"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84">
        <v>5</v>
      </c>
    </row>
    <row r="38" spans="1:24" s="25" customFormat="1" ht="31.5" customHeight="1" outlineLevel="6">
      <c r="A38" s="50" t="s">
        <v>189</v>
      </c>
      <c r="B38" s="19" t="s">
        <v>19</v>
      </c>
      <c r="C38" s="19" t="s">
        <v>245</v>
      </c>
      <c r="D38" s="19" t="s">
        <v>5</v>
      </c>
      <c r="E38" s="19"/>
      <c r="F38" s="82">
        <f>F39+F44</f>
        <v>2072</v>
      </c>
      <c r="G38" s="7">
        <f aca="true" t="shared" si="6" ref="G38:V38">G39</f>
        <v>96</v>
      </c>
      <c r="H38" s="7">
        <f t="shared" si="6"/>
        <v>96</v>
      </c>
      <c r="I38" s="7">
        <f t="shared" si="6"/>
        <v>96</v>
      </c>
      <c r="J38" s="7">
        <f t="shared" si="6"/>
        <v>96</v>
      </c>
      <c r="K38" s="7">
        <f t="shared" si="6"/>
        <v>96</v>
      </c>
      <c r="L38" s="7">
        <f t="shared" si="6"/>
        <v>96</v>
      </c>
      <c r="M38" s="7">
        <f t="shared" si="6"/>
        <v>96</v>
      </c>
      <c r="N38" s="7">
        <f t="shared" si="6"/>
        <v>96</v>
      </c>
      <c r="O38" s="7">
        <f t="shared" si="6"/>
        <v>96</v>
      </c>
      <c r="P38" s="7">
        <f t="shared" si="6"/>
        <v>96</v>
      </c>
      <c r="Q38" s="7">
        <f t="shared" si="6"/>
        <v>96</v>
      </c>
      <c r="R38" s="7">
        <f t="shared" si="6"/>
        <v>96</v>
      </c>
      <c r="S38" s="7">
        <f t="shared" si="6"/>
        <v>96</v>
      </c>
      <c r="T38" s="7">
        <f t="shared" si="6"/>
        <v>96</v>
      </c>
      <c r="U38" s="7">
        <f t="shared" si="6"/>
        <v>96</v>
      </c>
      <c r="V38" s="7">
        <f t="shared" si="6"/>
        <v>96</v>
      </c>
      <c r="X38" s="82">
        <f>X39+X44</f>
        <v>2212</v>
      </c>
    </row>
    <row r="39" spans="1:24" s="25" customFormat="1" ht="31.5" outlineLevel="6">
      <c r="A39" s="5" t="s">
        <v>91</v>
      </c>
      <c r="B39" s="6" t="s">
        <v>19</v>
      </c>
      <c r="C39" s="6" t="s">
        <v>245</v>
      </c>
      <c r="D39" s="6" t="s">
        <v>90</v>
      </c>
      <c r="E39" s="6"/>
      <c r="F39" s="83">
        <f>F40+F41+F42+F43</f>
        <v>2072</v>
      </c>
      <c r="G39" s="7">
        <v>96</v>
      </c>
      <c r="H39" s="7">
        <v>96</v>
      </c>
      <c r="I39" s="7">
        <v>96</v>
      </c>
      <c r="J39" s="7">
        <v>96</v>
      </c>
      <c r="K39" s="7">
        <v>96</v>
      </c>
      <c r="L39" s="7">
        <v>96</v>
      </c>
      <c r="M39" s="7">
        <v>96</v>
      </c>
      <c r="N39" s="7">
        <v>96</v>
      </c>
      <c r="O39" s="7">
        <v>96</v>
      </c>
      <c r="P39" s="7">
        <v>96</v>
      </c>
      <c r="Q39" s="7">
        <v>96</v>
      </c>
      <c r="R39" s="7">
        <v>96</v>
      </c>
      <c r="S39" s="7">
        <v>96</v>
      </c>
      <c r="T39" s="7">
        <v>96</v>
      </c>
      <c r="U39" s="7">
        <v>96</v>
      </c>
      <c r="V39" s="7">
        <v>96</v>
      </c>
      <c r="X39" s="83">
        <f>X40+X41+X42+X43</f>
        <v>2212</v>
      </c>
    </row>
    <row r="40" spans="1:24" s="25" customFormat="1" ht="31.5" outlineLevel="6">
      <c r="A40" s="47" t="s">
        <v>233</v>
      </c>
      <c r="B40" s="48" t="s">
        <v>19</v>
      </c>
      <c r="C40" s="48" t="s">
        <v>245</v>
      </c>
      <c r="D40" s="48" t="s">
        <v>88</v>
      </c>
      <c r="E40" s="48"/>
      <c r="F40" s="84">
        <v>1450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4">
        <v>1550</v>
      </c>
    </row>
    <row r="41" spans="1:24" s="25" customFormat="1" ht="31.5" outlineLevel="6">
      <c r="A41" s="47" t="s">
        <v>238</v>
      </c>
      <c r="B41" s="48" t="s">
        <v>19</v>
      </c>
      <c r="C41" s="48" t="s">
        <v>245</v>
      </c>
      <c r="D41" s="48" t="s">
        <v>89</v>
      </c>
      <c r="E41" s="48"/>
      <c r="F41" s="84"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4">
        <v>0</v>
      </c>
    </row>
    <row r="42" spans="1:24" s="25" customFormat="1" ht="63" outlineLevel="6">
      <c r="A42" s="47" t="s">
        <v>336</v>
      </c>
      <c r="B42" s="48" t="s">
        <v>19</v>
      </c>
      <c r="C42" s="48" t="s">
        <v>245</v>
      </c>
      <c r="D42" s="48" t="s">
        <v>337</v>
      </c>
      <c r="E42" s="48"/>
      <c r="F42" s="84">
        <v>192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4">
        <v>192</v>
      </c>
    </row>
    <row r="43" spans="1:24" s="25" customFormat="1" ht="47.25" outlineLevel="6">
      <c r="A43" s="47" t="s">
        <v>234</v>
      </c>
      <c r="B43" s="48" t="s">
        <v>19</v>
      </c>
      <c r="C43" s="48" t="s">
        <v>245</v>
      </c>
      <c r="D43" s="48" t="s">
        <v>235</v>
      </c>
      <c r="E43" s="48"/>
      <c r="F43" s="84">
        <v>430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4">
        <v>470</v>
      </c>
    </row>
    <row r="44" spans="1:24" s="25" customFormat="1" ht="15.75" outlineLevel="6">
      <c r="A44" s="50" t="s">
        <v>134</v>
      </c>
      <c r="B44" s="19" t="s">
        <v>19</v>
      </c>
      <c r="C44" s="19" t="s">
        <v>246</v>
      </c>
      <c r="D44" s="19" t="s">
        <v>5</v>
      </c>
      <c r="E44" s="19"/>
      <c r="F44" s="82">
        <f>F45</f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82">
        <f>X45</f>
        <v>0</v>
      </c>
    </row>
    <row r="45" spans="1:24" s="25" customFormat="1" ht="15.75" outlineLevel="6">
      <c r="A45" s="5" t="s">
        <v>106</v>
      </c>
      <c r="B45" s="6" t="s">
        <v>19</v>
      </c>
      <c r="C45" s="6" t="s">
        <v>246</v>
      </c>
      <c r="D45" s="6" t="s">
        <v>207</v>
      </c>
      <c r="E45" s="6"/>
      <c r="F45" s="83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83">
        <v>0</v>
      </c>
    </row>
    <row r="46" spans="1:24" s="25" customFormat="1" ht="49.5" customHeight="1" outlineLevel="3">
      <c r="A46" s="8" t="s">
        <v>28</v>
      </c>
      <c r="B46" s="9" t="s">
        <v>7</v>
      </c>
      <c r="C46" s="9" t="s">
        <v>240</v>
      </c>
      <c r="D46" s="9" t="s">
        <v>5</v>
      </c>
      <c r="E46" s="9"/>
      <c r="F46" s="10">
        <f aca="true" t="shared" si="7" ref="F46:V46">F47</f>
        <v>9054.099999999999</v>
      </c>
      <c r="G46" s="10">
        <f t="shared" si="7"/>
        <v>8918.7</v>
      </c>
      <c r="H46" s="10">
        <f t="shared" si="7"/>
        <v>8918.7</v>
      </c>
      <c r="I46" s="10">
        <f t="shared" si="7"/>
        <v>8918.7</v>
      </c>
      <c r="J46" s="10">
        <f t="shared" si="7"/>
        <v>8918.7</v>
      </c>
      <c r="K46" s="10">
        <f t="shared" si="7"/>
        <v>8918.7</v>
      </c>
      <c r="L46" s="10">
        <f t="shared" si="7"/>
        <v>8918.7</v>
      </c>
      <c r="M46" s="10">
        <f t="shared" si="7"/>
        <v>8918.7</v>
      </c>
      <c r="N46" s="10">
        <f t="shared" si="7"/>
        <v>8918.7</v>
      </c>
      <c r="O46" s="10">
        <f t="shared" si="7"/>
        <v>8918.7</v>
      </c>
      <c r="P46" s="10">
        <f t="shared" si="7"/>
        <v>8918.7</v>
      </c>
      <c r="Q46" s="10">
        <f t="shared" si="7"/>
        <v>8918.7</v>
      </c>
      <c r="R46" s="10">
        <f t="shared" si="7"/>
        <v>8918.7</v>
      </c>
      <c r="S46" s="10">
        <f t="shared" si="7"/>
        <v>8918.7</v>
      </c>
      <c r="T46" s="10">
        <f t="shared" si="7"/>
        <v>8918.7</v>
      </c>
      <c r="U46" s="10">
        <f t="shared" si="7"/>
        <v>8918.7</v>
      </c>
      <c r="V46" s="10">
        <f t="shared" si="7"/>
        <v>8918.7</v>
      </c>
      <c r="X46" s="10">
        <f>X47</f>
        <v>9408.199999999999</v>
      </c>
    </row>
    <row r="47" spans="1:24" s="25" customFormat="1" ht="33.75" customHeight="1" outlineLevel="3">
      <c r="A47" s="21" t="s">
        <v>130</v>
      </c>
      <c r="B47" s="12" t="s">
        <v>7</v>
      </c>
      <c r="C47" s="12" t="s">
        <v>241</v>
      </c>
      <c r="D47" s="12" t="s">
        <v>5</v>
      </c>
      <c r="E47" s="12"/>
      <c r="F47" s="13">
        <f>F48</f>
        <v>9054.099999999999</v>
      </c>
      <c r="G47" s="13">
        <f aca="true" t="shared" si="8" ref="G47:V47">G49</f>
        <v>8918.7</v>
      </c>
      <c r="H47" s="13">
        <f t="shared" si="8"/>
        <v>8918.7</v>
      </c>
      <c r="I47" s="13">
        <f t="shared" si="8"/>
        <v>8918.7</v>
      </c>
      <c r="J47" s="13">
        <f t="shared" si="8"/>
        <v>8918.7</v>
      </c>
      <c r="K47" s="13">
        <f t="shared" si="8"/>
        <v>8918.7</v>
      </c>
      <c r="L47" s="13">
        <f t="shared" si="8"/>
        <v>8918.7</v>
      </c>
      <c r="M47" s="13">
        <f t="shared" si="8"/>
        <v>8918.7</v>
      </c>
      <c r="N47" s="13">
        <f t="shared" si="8"/>
        <v>8918.7</v>
      </c>
      <c r="O47" s="13">
        <f t="shared" si="8"/>
        <v>8918.7</v>
      </c>
      <c r="P47" s="13">
        <f t="shared" si="8"/>
        <v>8918.7</v>
      </c>
      <c r="Q47" s="13">
        <f t="shared" si="8"/>
        <v>8918.7</v>
      </c>
      <c r="R47" s="13">
        <f t="shared" si="8"/>
        <v>8918.7</v>
      </c>
      <c r="S47" s="13">
        <f t="shared" si="8"/>
        <v>8918.7</v>
      </c>
      <c r="T47" s="13">
        <f t="shared" si="8"/>
        <v>8918.7</v>
      </c>
      <c r="U47" s="13">
        <f t="shared" si="8"/>
        <v>8918.7</v>
      </c>
      <c r="V47" s="13">
        <f t="shared" si="8"/>
        <v>8918.7</v>
      </c>
      <c r="X47" s="13">
        <f>X48</f>
        <v>9408.199999999999</v>
      </c>
    </row>
    <row r="48" spans="1:24" s="25" customFormat="1" ht="37.5" customHeight="1" outlineLevel="3">
      <c r="A48" s="21" t="s">
        <v>132</v>
      </c>
      <c r="B48" s="12" t="s">
        <v>7</v>
      </c>
      <c r="C48" s="12" t="s">
        <v>242</v>
      </c>
      <c r="D48" s="12" t="s">
        <v>5</v>
      </c>
      <c r="E48" s="12"/>
      <c r="F48" s="13">
        <f>F49</f>
        <v>9054.099999999999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X48" s="13">
        <f>X49</f>
        <v>9408.199999999999</v>
      </c>
    </row>
    <row r="49" spans="1:24" s="25" customFormat="1" ht="47.25" outlineLevel="4">
      <c r="A49" s="51" t="s">
        <v>188</v>
      </c>
      <c r="B49" s="19" t="s">
        <v>7</v>
      </c>
      <c r="C49" s="19" t="s">
        <v>244</v>
      </c>
      <c r="D49" s="19" t="s">
        <v>5</v>
      </c>
      <c r="E49" s="19"/>
      <c r="F49" s="20">
        <f>F50+F54+F56</f>
        <v>9054.099999999999</v>
      </c>
      <c r="G49" s="20">
        <f aca="true" t="shared" si="9" ref="G49:X49">G50+G54+G56</f>
        <v>8918.7</v>
      </c>
      <c r="H49" s="20">
        <f t="shared" si="9"/>
        <v>8918.7</v>
      </c>
      <c r="I49" s="20">
        <f t="shared" si="9"/>
        <v>8918.7</v>
      </c>
      <c r="J49" s="20">
        <f t="shared" si="9"/>
        <v>8918.7</v>
      </c>
      <c r="K49" s="20">
        <f t="shared" si="9"/>
        <v>8918.7</v>
      </c>
      <c r="L49" s="20">
        <f t="shared" si="9"/>
        <v>8918.7</v>
      </c>
      <c r="M49" s="20">
        <f t="shared" si="9"/>
        <v>8918.7</v>
      </c>
      <c r="N49" s="20">
        <f t="shared" si="9"/>
        <v>8918.7</v>
      </c>
      <c r="O49" s="20">
        <f t="shared" si="9"/>
        <v>8918.7</v>
      </c>
      <c r="P49" s="20">
        <f t="shared" si="9"/>
        <v>8918.7</v>
      </c>
      <c r="Q49" s="20">
        <f t="shared" si="9"/>
        <v>8918.7</v>
      </c>
      <c r="R49" s="20">
        <f t="shared" si="9"/>
        <v>8918.7</v>
      </c>
      <c r="S49" s="20">
        <f t="shared" si="9"/>
        <v>8918.7</v>
      </c>
      <c r="T49" s="20">
        <f t="shared" si="9"/>
        <v>8918.7</v>
      </c>
      <c r="U49" s="20">
        <f t="shared" si="9"/>
        <v>8918.7</v>
      </c>
      <c r="V49" s="20">
        <f t="shared" si="9"/>
        <v>8918.7</v>
      </c>
      <c r="W49" s="20">
        <f t="shared" si="9"/>
        <v>0</v>
      </c>
      <c r="X49" s="20">
        <f t="shared" si="9"/>
        <v>9408.199999999999</v>
      </c>
    </row>
    <row r="50" spans="1:24" s="25" customFormat="1" ht="31.5" outlineLevel="5">
      <c r="A50" s="5" t="s">
        <v>91</v>
      </c>
      <c r="B50" s="6" t="s">
        <v>7</v>
      </c>
      <c r="C50" s="6" t="s">
        <v>244</v>
      </c>
      <c r="D50" s="6" t="s">
        <v>90</v>
      </c>
      <c r="E50" s="6"/>
      <c r="F50" s="7">
        <f>F51+F52+F53</f>
        <v>8912.8</v>
      </c>
      <c r="G50" s="7">
        <v>8918.7</v>
      </c>
      <c r="H50" s="7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  <c r="X50" s="7">
        <f>X51+X52+X53</f>
        <v>9266.9</v>
      </c>
    </row>
    <row r="51" spans="1:24" s="25" customFormat="1" ht="31.5" outlineLevel="5">
      <c r="A51" s="47" t="s">
        <v>233</v>
      </c>
      <c r="B51" s="48" t="s">
        <v>7</v>
      </c>
      <c r="C51" s="48" t="s">
        <v>244</v>
      </c>
      <c r="D51" s="48" t="s">
        <v>88</v>
      </c>
      <c r="E51" s="48"/>
      <c r="F51" s="49">
        <v>6807.8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49">
        <v>7079.9</v>
      </c>
    </row>
    <row r="52" spans="1:24" s="25" customFormat="1" ht="31.5" outlineLevel="5">
      <c r="A52" s="47" t="s">
        <v>238</v>
      </c>
      <c r="B52" s="48" t="s">
        <v>7</v>
      </c>
      <c r="C52" s="48" t="s">
        <v>244</v>
      </c>
      <c r="D52" s="48" t="s">
        <v>89</v>
      </c>
      <c r="E52" s="48"/>
      <c r="F52" s="49">
        <v>40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49">
        <v>40</v>
      </c>
    </row>
    <row r="53" spans="1:24" s="25" customFormat="1" ht="47.25" outlineLevel="5">
      <c r="A53" s="47" t="s">
        <v>234</v>
      </c>
      <c r="B53" s="48" t="s">
        <v>7</v>
      </c>
      <c r="C53" s="48" t="s">
        <v>244</v>
      </c>
      <c r="D53" s="48" t="s">
        <v>235</v>
      </c>
      <c r="E53" s="48"/>
      <c r="F53" s="49">
        <v>2065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49">
        <v>2147</v>
      </c>
    </row>
    <row r="54" spans="1:24" s="25" customFormat="1" ht="15.75" outlineLevel="5">
      <c r="A54" s="5" t="s">
        <v>92</v>
      </c>
      <c r="B54" s="6" t="s">
        <v>7</v>
      </c>
      <c r="C54" s="6" t="s">
        <v>244</v>
      </c>
      <c r="D54" s="6" t="s">
        <v>93</v>
      </c>
      <c r="E54" s="6"/>
      <c r="F54" s="7">
        <f>F55</f>
        <v>0</v>
      </c>
      <c r="G54" s="7">
        <f aca="true" t="shared" si="10" ref="G54:X54">G55</f>
        <v>0</v>
      </c>
      <c r="H54" s="7">
        <f t="shared" si="10"/>
        <v>0</v>
      </c>
      <c r="I54" s="7">
        <f t="shared" si="10"/>
        <v>0</v>
      </c>
      <c r="J54" s="7">
        <f t="shared" si="10"/>
        <v>0</v>
      </c>
      <c r="K54" s="7">
        <f t="shared" si="10"/>
        <v>0</v>
      </c>
      <c r="L54" s="7">
        <f t="shared" si="10"/>
        <v>0</v>
      </c>
      <c r="M54" s="7">
        <f t="shared" si="10"/>
        <v>0</v>
      </c>
      <c r="N54" s="7">
        <f t="shared" si="10"/>
        <v>0</v>
      </c>
      <c r="O54" s="7">
        <f t="shared" si="10"/>
        <v>0</v>
      </c>
      <c r="P54" s="7">
        <f t="shared" si="10"/>
        <v>0</v>
      </c>
      <c r="Q54" s="7">
        <f t="shared" si="10"/>
        <v>0</v>
      </c>
      <c r="R54" s="7">
        <f t="shared" si="10"/>
        <v>0</v>
      </c>
      <c r="S54" s="7">
        <f t="shared" si="10"/>
        <v>0</v>
      </c>
      <c r="T54" s="7">
        <f t="shared" si="10"/>
        <v>0</v>
      </c>
      <c r="U54" s="7">
        <f t="shared" si="10"/>
        <v>0</v>
      </c>
      <c r="V54" s="7">
        <f t="shared" si="10"/>
        <v>0</v>
      </c>
      <c r="W54" s="7">
        <f t="shared" si="10"/>
        <v>0</v>
      </c>
      <c r="X54" s="7">
        <f t="shared" si="10"/>
        <v>0</v>
      </c>
    </row>
    <row r="55" spans="1:24" s="25" customFormat="1" ht="31.5" outlineLevel="5">
      <c r="A55" s="47" t="s">
        <v>94</v>
      </c>
      <c r="B55" s="48" t="s">
        <v>7</v>
      </c>
      <c r="C55" s="48" t="s">
        <v>244</v>
      </c>
      <c r="D55" s="48" t="s">
        <v>95</v>
      </c>
      <c r="E55" s="48"/>
      <c r="F55" s="49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49">
        <v>0</v>
      </c>
    </row>
    <row r="56" spans="1:24" s="25" customFormat="1" ht="15.75" outlineLevel="5">
      <c r="A56" s="5" t="s">
        <v>96</v>
      </c>
      <c r="B56" s="6" t="s">
        <v>7</v>
      </c>
      <c r="C56" s="6" t="s">
        <v>244</v>
      </c>
      <c r="D56" s="6" t="s">
        <v>97</v>
      </c>
      <c r="E56" s="6"/>
      <c r="F56" s="7">
        <f>F57+F58+F59</f>
        <v>141.3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7">
        <f>X57+X58+X59</f>
        <v>141.3</v>
      </c>
    </row>
    <row r="57" spans="1:24" s="25" customFormat="1" ht="15.75" outlineLevel="5">
      <c r="A57" s="47" t="s">
        <v>98</v>
      </c>
      <c r="B57" s="48" t="s">
        <v>7</v>
      </c>
      <c r="C57" s="48" t="s">
        <v>244</v>
      </c>
      <c r="D57" s="48" t="s">
        <v>100</v>
      </c>
      <c r="E57" s="48"/>
      <c r="F57" s="49">
        <v>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49">
        <v>7</v>
      </c>
    </row>
    <row r="58" spans="1:24" s="25" customFormat="1" ht="15.75" outlineLevel="5">
      <c r="A58" s="47" t="s">
        <v>99</v>
      </c>
      <c r="B58" s="48" t="s">
        <v>7</v>
      </c>
      <c r="C58" s="48" t="s">
        <v>244</v>
      </c>
      <c r="D58" s="48" t="s">
        <v>101</v>
      </c>
      <c r="E58" s="48"/>
      <c r="F58" s="49">
        <v>40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49">
        <v>40</v>
      </c>
    </row>
    <row r="59" spans="1:24" s="25" customFormat="1" ht="15.75" outlineLevel="5">
      <c r="A59" s="47" t="s">
        <v>339</v>
      </c>
      <c r="B59" s="48" t="s">
        <v>7</v>
      </c>
      <c r="C59" s="48" t="s">
        <v>244</v>
      </c>
      <c r="D59" s="48" t="s">
        <v>338</v>
      </c>
      <c r="E59" s="48"/>
      <c r="F59" s="49">
        <v>94.3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49">
        <v>94.3</v>
      </c>
    </row>
    <row r="60" spans="1:24" s="25" customFormat="1" ht="15.75" outlineLevel="5">
      <c r="A60" s="8" t="s">
        <v>184</v>
      </c>
      <c r="B60" s="9" t="s">
        <v>185</v>
      </c>
      <c r="C60" s="9" t="s">
        <v>240</v>
      </c>
      <c r="D60" s="9" t="s">
        <v>5</v>
      </c>
      <c r="E60" s="9"/>
      <c r="F60" s="10">
        <f>F61</f>
        <v>29.226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10">
        <f>X61</f>
        <v>30.646</v>
      </c>
    </row>
    <row r="61" spans="1:24" s="25" customFormat="1" ht="31.5" outlineLevel="5">
      <c r="A61" s="21" t="s">
        <v>130</v>
      </c>
      <c r="B61" s="9" t="s">
        <v>185</v>
      </c>
      <c r="C61" s="9" t="s">
        <v>241</v>
      </c>
      <c r="D61" s="9" t="s">
        <v>5</v>
      </c>
      <c r="E61" s="9"/>
      <c r="F61" s="10">
        <f>F62</f>
        <v>29.226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0">
        <f>X62</f>
        <v>30.646</v>
      </c>
    </row>
    <row r="62" spans="1:24" s="25" customFormat="1" ht="31.5" outlineLevel="5">
      <c r="A62" s="21" t="s">
        <v>132</v>
      </c>
      <c r="B62" s="9" t="s">
        <v>185</v>
      </c>
      <c r="C62" s="9" t="s">
        <v>242</v>
      </c>
      <c r="D62" s="9" t="s">
        <v>5</v>
      </c>
      <c r="E62" s="9"/>
      <c r="F62" s="10">
        <f>F63</f>
        <v>29.226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10">
        <f>X63</f>
        <v>30.646</v>
      </c>
    </row>
    <row r="63" spans="1:24" s="25" customFormat="1" ht="31.5" outlineLevel="5">
      <c r="A63" s="50" t="s">
        <v>186</v>
      </c>
      <c r="B63" s="19" t="s">
        <v>185</v>
      </c>
      <c r="C63" s="19" t="s">
        <v>247</v>
      </c>
      <c r="D63" s="19" t="s">
        <v>5</v>
      </c>
      <c r="E63" s="19"/>
      <c r="F63" s="20">
        <f>F64</f>
        <v>29.226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20">
        <f>X64</f>
        <v>30.646</v>
      </c>
    </row>
    <row r="64" spans="1:24" s="25" customFormat="1" ht="15.75" outlineLevel="5">
      <c r="A64" s="5" t="s">
        <v>92</v>
      </c>
      <c r="B64" s="6" t="s">
        <v>185</v>
      </c>
      <c r="C64" s="6" t="s">
        <v>247</v>
      </c>
      <c r="D64" s="6" t="s">
        <v>93</v>
      </c>
      <c r="E64" s="6"/>
      <c r="F64" s="7">
        <f>F65</f>
        <v>29.226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7">
        <f>X65</f>
        <v>30.646</v>
      </c>
    </row>
    <row r="65" spans="1:24" s="25" customFormat="1" ht="31.5" outlineLevel="5">
      <c r="A65" s="47" t="s">
        <v>94</v>
      </c>
      <c r="B65" s="48" t="s">
        <v>185</v>
      </c>
      <c r="C65" s="48" t="s">
        <v>247</v>
      </c>
      <c r="D65" s="48" t="s">
        <v>95</v>
      </c>
      <c r="E65" s="48"/>
      <c r="F65" s="49">
        <v>29.226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49">
        <v>30.646</v>
      </c>
    </row>
    <row r="66" spans="1:24" s="25" customFormat="1" ht="50.25" customHeight="1" outlineLevel="3">
      <c r="A66" s="8" t="s">
        <v>29</v>
      </c>
      <c r="B66" s="9" t="s">
        <v>8</v>
      </c>
      <c r="C66" s="9" t="s">
        <v>240</v>
      </c>
      <c r="D66" s="9" t="s">
        <v>5</v>
      </c>
      <c r="E66" s="9"/>
      <c r="F66" s="10">
        <f>F67</f>
        <v>6822.8</v>
      </c>
      <c r="G66" s="10">
        <f aca="true" t="shared" si="11" ref="G66:V69">G67</f>
        <v>3284.2</v>
      </c>
      <c r="H66" s="10">
        <f t="shared" si="11"/>
        <v>3284.2</v>
      </c>
      <c r="I66" s="10">
        <f t="shared" si="11"/>
        <v>3284.2</v>
      </c>
      <c r="J66" s="10">
        <f t="shared" si="11"/>
        <v>3284.2</v>
      </c>
      <c r="K66" s="10">
        <f t="shared" si="11"/>
        <v>3284.2</v>
      </c>
      <c r="L66" s="10">
        <f t="shared" si="11"/>
        <v>3284.2</v>
      </c>
      <c r="M66" s="10">
        <f t="shared" si="11"/>
        <v>3284.2</v>
      </c>
      <c r="N66" s="10">
        <f t="shared" si="11"/>
        <v>3284.2</v>
      </c>
      <c r="O66" s="10">
        <f t="shared" si="11"/>
        <v>3284.2</v>
      </c>
      <c r="P66" s="10">
        <f t="shared" si="11"/>
        <v>3284.2</v>
      </c>
      <c r="Q66" s="10">
        <f t="shared" si="11"/>
        <v>3284.2</v>
      </c>
      <c r="R66" s="10">
        <f t="shared" si="11"/>
        <v>3284.2</v>
      </c>
      <c r="S66" s="10">
        <f t="shared" si="11"/>
        <v>3284.2</v>
      </c>
      <c r="T66" s="10">
        <f t="shared" si="11"/>
        <v>3284.2</v>
      </c>
      <c r="U66" s="10">
        <f t="shared" si="11"/>
        <v>3284.2</v>
      </c>
      <c r="V66" s="10">
        <f t="shared" si="11"/>
        <v>3284.2</v>
      </c>
      <c r="X66" s="10">
        <f>X67</f>
        <v>7132.9</v>
      </c>
    </row>
    <row r="67" spans="1:24" s="25" customFormat="1" ht="31.5" outlineLevel="3">
      <c r="A67" s="21" t="s">
        <v>130</v>
      </c>
      <c r="B67" s="12" t="s">
        <v>8</v>
      </c>
      <c r="C67" s="12" t="s">
        <v>241</v>
      </c>
      <c r="D67" s="12" t="s">
        <v>5</v>
      </c>
      <c r="E67" s="12"/>
      <c r="F67" s="13">
        <f>F68</f>
        <v>6822.8</v>
      </c>
      <c r="G67" s="13">
        <f aca="true" t="shared" si="12" ref="G67:V67">G69</f>
        <v>3284.2</v>
      </c>
      <c r="H67" s="13">
        <f t="shared" si="12"/>
        <v>3284.2</v>
      </c>
      <c r="I67" s="13">
        <f t="shared" si="12"/>
        <v>3284.2</v>
      </c>
      <c r="J67" s="13">
        <f t="shared" si="12"/>
        <v>3284.2</v>
      </c>
      <c r="K67" s="13">
        <f t="shared" si="12"/>
        <v>3284.2</v>
      </c>
      <c r="L67" s="13">
        <f t="shared" si="12"/>
        <v>3284.2</v>
      </c>
      <c r="M67" s="13">
        <f t="shared" si="12"/>
        <v>3284.2</v>
      </c>
      <c r="N67" s="13">
        <f t="shared" si="12"/>
        <v>3284.2</v>
      </c>
      <c r="O67" s="13">
        <f t="shared" si="12"/>
        <v>3284.2</v>
      </c>
      <c r="P67" s="13">
        <f t="shared" si="12"/>
        <v>3284.2</v>
      </c>
      <c r="Q67" s="13">
        <f t="shared" si="12"/>
        <v>3284.2</v>
      </c>
      <c r="R67" s="13">
        <f t="shared" si="12"/>
        <v>3284.2</v>
      </c>
      <c r="S67" s="13">
        <f t="shared" si="12"/>
        <v>3284.2</v>
      </c>
      <c r="T67" s="13">
        <f t="shared" si="12"/>
        <v>3284.2</v>
      </c>
      <c r="U67" s="13">
        <f t="shared" si="12"/>
        <v>3284.2</v>
      </c>
      <c r="V67" s="13">
        <f t="shared" si="12"/>
        <v>3284.2</v>
      </c>
      <c r="X67" s="13">
        <f>X68</f>
        <v>7132.9</v>
      </c>
    </row>
    <row r="68" spans="1:24" s="25" customFormat="1" ht="31.5" outlineLevel="3">
      <c r="A68" s="21" t="s">
        <v>132</v>
      </c>
      <c r="B68" s="12" t="s">
        <v>8</v>
      </c>
      <c r="C68" s="12" t="s">
        <v>242</v>
      </c>
      <c r="D68" s="12" t="s">
        <v>5</v>
      </c>
      <c r="E68" s="12"/>
      <c r="F68" s="13">
        <f>F69</f>
        <v>6822.8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X68" s="13">
        <f>X69</f>
        <v>7132.9</v>
      </c>
    </row>
    <row r="69" spans="1:24" s="25" customFormat="1" ht="47.25" outlineLevel="4">
      <c r="A69" s="51" t="s">
        <v>188</v>
      </c>
      <c r="B69" s="19" t="s">
        <v>8</v>
      </c>
      <c r="C69" s="19" t="s">
        <v>244</v>
      </c>
      <c r="D69" s="19" t="s">
        <v>5</v>
      </c>
      <c r="E69" s="19"/>
      <c r="F69" s="20">
        <f>F70</f>
        <v>6822.8</v>
      </c>
      <c r="G69" s="7">
        <f t="shared" si="11"/>
        <v>3284.2</v>
      </c>
      <c r="H69" s="7">
        <f t="shared" si="11"/>
        <v>3284.2</v>
      </c>
      <c r="I69" s="7">
        <f t="shared" si="11"/>
        <v>3284.2</v>
      </c>
      <c r="J69" s="7">
        <f t="shared" si="11"/>
        <v>3284.2</v>
      </c>
      <c r="K69" s="7">
        <f t="shared" si="11"/>
        <v>3284.2</v>
      </c>
      <c r="L69" s="7">
        <f t="shared" si="11"/>
        <v>3284.2</v>
      </c>
      <c r="M69" s="7">
        <f t="shared" si="11"/>
        <v>3284.2</v>
      </c>
      <c r="N69" s="7">
        <f t="shared" si="11"/>
        <v>3284.2</v>
      </c>
      <c r="O69" s="7">
        <f t="shared" si="11"/>
        <v>3284.2</v>
      </c>
      <c r="P69" s="7">
        <f t="shared" si="11"/>
        <v>3284.2</v>
      </c>
      <c r="Q69" s="7">
        <f t="shared" si="11"/>
        <v>3284.2</v>
      </c>
      <c r="R69" s="7">
        <f t="shared" si="11"/>
        <v>3284.2</v>
      </c>
      <c r="S69" s="7">
        <f t="shared" si="11"/>
        <v>3284.2</v>
      </c>
      <c r="T69" s="7">
        <f t="shared" si="11"/>
        <v>3284.2</v>
      </c>
      <c r="U69" s="7">
        <f t="shared" si="11"/>
        <v>3284.2</v>
      </c>
      <c r="V69" s="7">
        <f t="shared" si="11"/>
        <v>3284.2</v>
      </c>
      <c r="X69" s="20">
        <f>X70</f>
        <v>7132.9</v>
      </c>
    </row>
    <row r="70" spans="1:24" s="25" customFormat="1" ht="31.5" outlineLevel="5">
      <c r="A70" s="5" t="s">
        <v>91</v>
      </c>
      <c r="B70" s="6" t="s">
        <v>8</v>
      </c>
      <c r="C70" s="6" t="s">
        <v>244</v>
      </c>
      <c r="D70" s="6" t="s">
        <v>90</v>
      </c>
      <c r="E70" s="6"/>
      <c r="F70" s="7">
        <f>F71+F72+F73</f>
        <v>6822.8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  <c r="X70" s="7">
        <f>X71+X72+X73</f>
        <v>7132.9</v>
      </c>
    </row>
    <row r="71" spans="1:24" s="25" customFormat="1" ht="31.5" outlineLevel="5">
      <c r="A71" s="47" t="s">
        <v>233</v>
      </c>
      <c r="B71" s="48" t="s">
        <v>8</v>
      </c>
      <c r="C71" s="48" t="s">
        <v>244</v>
      </c>
      <c r="D71" s="48" t="s">
        <v>88</v>
      </c>
      <c r="E71" s="48"/>
      <c r="F71" s="49">
        <v>5224.5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49">
        <v>5462.9</v>
      </c>
    </row>
    <row r="72" spans="1:24" s="25" customFormat="1" ht="31.5" outlineLevel="5">
      <c r="A72" s="47" t="s">
        <v>238</v>
      </c>
      <c r="B72" s="48" t="s">
        <v>8</v>
      </c>
      <c r="C72" s="48" t="s">
        <v>244</v>
      </c>
      <c r="D72" s="48" t="s">
        <v>89</v>
      </c>
      <c r="E72" s="48"/>
      <c r="F72" s="49">
        <v>16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49">
        <v>16</v>
      </c>
    </row>
    <row r="73" spans="1:24" s="25" customFormat="1" ht="47.25" outlineLevel="5">
      <c r="A73" s="47" t="s">
        <v>234</v>
      </c>
      <c r="B73" s="48" t="s">
        <v>8</v>
      </c>
      <c r="C73" s="48" t="s">
        <v>244</v>
      </c>
      <c r="D73" s="48" t="s">
        <v>235</v>
      </c>
      <c r="E73" s="48"/>
      <c r="F73" s="49">
        <v>1582.3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49">
        <v>1654</v>
      </c>
    </row>
    <row r="74" spans="1:24" s="25" customFormat="1" ht="15.75" outlineLevel="5">
      <c r="A74" s="8" t="s">
        <v>194</v>
      </c>
      <c r="B74" s="9" t="s">
        <v>195</v>
      </c>
      <c r="C74" s="9" t="s">
        <v>240</v>
      </c>
      <c r="D74" s="9" t="s">
        <v>5</v>
      </c>
      <c r="E74" s="9"/>
      <c r="F74" s="1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10">
        <f>X75</f>
        <v>0</v>
      </c>
    </row>
    <row r="75" spans="1:24" s="25" customFormat="1" ht="31.5" outlineLevel="5">
      <c r="A75" s="21" t="s">
        <v>130</v>
      </c>
      <c r="B75" s="9" t="s">
        <v>195</v>
      </c>
      <c r="C75" s="9" t="s">
        <v>241</v>
      </c>
      <c r="D75" s="9" t="s">
        <v>5</v>
      </c>
      <c r="E75" s="9"/>
      <c r="F75" s="10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10">
        <f>X76</f>
        <v>0</v>
      </c>
    </row>
    <row r="76" spans="1:24" s="25" customFormat="1" ht="31.5" outlineLevel="5">
      <c r="A76" s="21" t="s">
        <v>132</v>
      </c>
      <c r="B76" s="9" t="s">
        <v>195</v>
      </c>
      <c r="C76" s="9" t="s">
        <v>242</v>
      </c>
      <c r="D76" s="9" t="s">
        <v>5</v>
      </c>
      <c r="E76" s="9"/>
      <c r="F76" s="10">
        <f>F77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10">
        <f>X77</f>
        <v>0</v>
      </c>
    </row>
    <row r="77" spans="1:24" s="25" customFormat="1" ht="31.5" outlineLevel="5">
      <c r="A77" s="50" t="s">
        <v>193</v>
      </c>
      <c r="B77" s="19" t="s">
        <v>195</v>
      </c>
      <c r="C77" s="19" t="s">
        <v>248</v>
      </c>
      <c r="D77" s="19" t="s">
        <v>5</v>
      </c>
      <c r="E77" s="19"/>
      <c r="F77" s="2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20">
        <f>X78</f>
        <v>0</v>
      </c>
    </row>
    <row r="78" spans="1:24" s="25" customFormat="1" ht="15.75" outlineLevel="5">
      <c r="A78" s="5" t="s">
        <v>226</v>
      </c>
      <c r="B78" s="6" t="s">
        <v>195</v>
      </c>
      <c r="C78" s="6" t="s">
        <v>248</v>
      </c>
      <c r="D78" s="6" t="s">
        <v>224</v>
      </c>
      <c r="E78" s="6"/>
      <c r="F78" s="7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7">
        <f>X79</f>
        <v>0</v>
      </c>
    </row>
    <row r="79" spans="1:24" s="25" customFormat="1" ht="15.75" outlineLevel="5">
      <c r="A79" s="47" t="s">
        <v>227</v>
      </c>
      <c r="B79" s="48" t="s">
        <v>195</v>
      </c>
      <c r="C79" s="48" t="s">
        <v>248</v>
      </c>
      <c r="D79" s="48" t="s">
        <v>225</v>
      </c>
      <c r="E79" s="48"/>
      <c r="F79" s="49"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49">
        <v>0</v>
      </c>
    </row>
    <row r="80" spans="1:24" s="25" customFormat="1" ht="15.75" outlineLevel="3">
      <c r="A80" s="8" t="s">
        <v>31</v>
      </c>
      <c r="B80" s="9" t="s">
        <v>9</v>
      </c>
      <c r="C80" s="9" t="s">
        <v>240</v>
      </c>
      <c r="D80" s="9" t="s">
        <v>5</v>
      </c>
      <c r="E80" s="9"/>
      <c r="F80" s="10">
        <f>F81</f>
        <v>200</v>
      </c>
      <c r="G80" s="10" t="e">
        <f>#REF!</f>
        <v>#REF!</v>
      </c>
      <c r="H80" s="10" t="e">
        <f>#REF!</f>
        <v>#REF!</v>
      </c>
      <c r="I80" s="10" t="e">
        <f>#REF!</f>
        <v>#REF!</v>
      </c>
      <c r="J80" s="10" t="e">
        <f>#REF!</f>
        <v>#REF!</v>
      </c>
      <c r="K80" s="10" t="e">
        <f>#REF!</f>
        <v>#REF!</v>
      </c>
      <c r="L80" s="10" t="e">
        <f>#REF!</f>
        <v>#REF!</v>
      </c>
      <c r="M80" s="10" t="e">
        <f>#REF!</f>
        <v>#REF!</v>
      </c>
      <c r="N80" s="10" t="e">
        <f>#REF!</f>
        <v>#REF!</v>
      </c>
      <c r="O80" s="10" t="e">
        <f>#REF!</f>
        <v>#REF!</v>
      </c>
      <c r="P80" s="10" t="e">
        <f>#REF!</f>
        <v>#REF!</v>
      </c>
      <c r="Q80" s="10" t="e">
        <f>#REF!</f>
        <v>#REF!</v>
      </c>
      <c r="R80" s="10" t="e">
        <f>#REF!</f>
        <v>#REF!</v>
      </c>
      <c r="S80" s="10" t="e">
        <f>#REF!</f>
        <v>#REF!</v>
      </c>
      <c r="T80" s="10" t="e">
        <f>#REF!</f>
        <v>#REF!</v>
      </c>
      <c r="U80" s="10" t="e">
        <f>#REF!</f>
        <v>#REF!</v>
      </c>
      <c r="V80" s="10" t="e">
        <f>#REF!</f>
        <v>#REF!</v>
      </c>
      <c r="X80" s="10">
        <f>X81</f>
        <v>200</v>
      </c>
    </row>
    <row r="81" spans="1:24" s="25" customFormat="1" ht="31.5" outlineLevel="3">
      <c r="A81" s="21" t="s">
        <v>130</v>
      </c>
      <c r="B81" s="12" t="s">
        <v>9</v>
      </c>
      <c r="C81" s="12" t="s">
        <v>241</v>
      </c>
      <c r="D81" s="12" t="s">
        <v>5</v>
      </c>
      <c r="E81" s="12"/>
      <c r="F81" s="13">
        <f>F82</f>
        <v>200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X81" s="13">
        <f>X82</f>
        <v>200</v>
      </c>
    </row>
    <row r="82" spans="1:24" s="25" customFormat="1" ht="31.5" outlineLevel="3">
      <c r="A82" s="21" t="s">
        <v>132</v>
      </c>
      <c r="B82" s="12" t="s">
        <v>9</v>
      </c>
      <c r="C82" s="12" t="s">
        <v>242</v>
      </c>
      <c r="D82" s="12" t="s">
        <v>5</v>
      </c>
      <c r="E82" s="12"/>
      <c r="F82" s="13">
        <f>F83</f>
        <v>200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X82" s="13">
        <f>X83</f>
        <v>200</v>
      </c>
    </row>
    <row r="83" spans="1:24" s="25" customFormat="1" ht="31.5" outlineLevel="4">
      <c r="A83" s="50" t="s">
        <v>133</v>
      </c>
      <c r="B83" s="19" t="s">
        <v>9</v>
      </c>
      <c r="C83" s="19" t="s">
        <v>249</v>
      </c>
      <c r="D83" s="19" t="s">
        <v>5</v>
      </c>
      <c r="E83" s="19"/>
      <c r="F83" s="20">
        <f>F84</f>
        <v>200</v>
      </c>
      <c r="G83" s="7">
        <f aca="true" t="shared" si="13" ref="G83:V83">G84</f>
        <v>0</v>
      </c>
      <c r="H83" s="7">
        <f t="shared" si="13"/>
        <v>0</v>
      </c>
      <c r="I83" s="7">
        <f t="shared" si="13"/>
        <v>0</v>
      </c>
      <c r="J83" s="7">
        <f t="shared" si="13"/>
        <v>0</v>
      </c>
      <c r="K83" s="7">
        <f t="shared" si="13"/>
        <v>0</v>
      </c>
      <c r="L83" s="7">
        <f t="shared" si="13"/>
        <v>0</v>
      </c>
      <c r="M83" s="7">
        <f t="shared" si="13"/>
        <v>0</v>
      </c>
      <c r="N83" s="7">
        <f t="shared" si="13"/>
        <v>0</v>
      </c>
      <c r="O83" s="7">
        <f t="shared" si="13"/>
        <v>0</v>
      </c>
      <c r="P83" s="7">
        <f t="shared" si="13"/>
        <v>0</v>
      </c>
      <c r="Q83" s="7">
        <f t="shared" si="13"/>
        <v>0</v>
      </c>
      <c r="R83" s="7">
        <f t="shared" si="13"/>
        <v>0</v>
      </c>
      <c r="S83" s="7">
        <f t="shared" si="13"/>
        <v>0</v>
      </c>
      <c r="T83" s="7">
        <f t="shared" si="13"/>
        <v>0</v>
      </c>
      <c r="U83" s="7">
        <f t="shared" si="13"/>
        <v>0</v>
      </c>
      <c r="V83" s="7">
        <f t="shared" si="13"/>
        <v>0</v>
      </c>
      <c r="X83" s="20">
        <f>X84</f>
        <v>200</v>
      </c>
    </row>
    <row r="84" spans="1:24" s="25" customFormat="1" ht="15.75" outlineLevel="5">
      <c r="A84" s="5" t="s">
        <v>105</v>
      </c>
      <c r="B84" s="6" t="s">
        <v>9</v>
      </c>
      <c r="C84" s="6" t="s">
        <v>249</v>
      </c>
      <c r="D84" s="6" t="s">
        <v>104</v>
      </c>
      <c r="E84" s="6"/>
      <c r="F84" s="7">
        <v>200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X84" s="7">
        <v>200</v>
      </c>
    </row>
    <row r="85" spans="1:24" s="25" customFormat="1" ht="15.75" customHeight="1" outlineLevel="3">
      <c r="A85" s="8" t="s">
        <v>32</v>
      </c>
      <c r="B85" s="9" t="s">
        <v>71</v>
      </c>
      <c r="C85" s="9" t="s">
        <v>240</v>
      </c>
      <c r="D85" s="9" t="s">
        <v>5</v>
      </c>
      <c r="E85" s="9"/>
      <c r="F85" s="81">
        <f>F86+F137</f>
        <v>66102.725</v>
      </c>
      <c r="G85" s="10" t="e">
        <f>G86+#REF!+#REF!+#REF!+#REF!+#REF!+G117+G124+G131</f>
        <v>#REF!</v>
      </c>
      <c r="H85" s="10" t="e">
        <f>H86+#REF!+#REF!+#REF!+#REF!+#REF!+H117+H124+H131</f>
        <v>#REF!</v>
      </c>
      <c r="I85" s="10" t="e">
        <f>I86+#REF!+#REF!+#REF!+#REF!+#REF!+I117+I124+I131</f>
        <v>#REF!</v>
      </c>
      <c r="J85" s="10" t="e">
        <f>J86+#REF!+#REF!+#REF!+#REF!+#REF!+J117+J124+J131</f>
        <v>#REF!</v>
      </c>
      <c r="K85" s="10" t="e">
        <f>K86+#REF!+#REF!+#REF!+#REF!+#REF!+K117+K124+K131</f>
        <v>#REF!</v>
      </c>
      <c r="L85" s="10" t="e">
        <f>L86+#REF!+#REF!+#REF!+#REF!+#REF!+L117+L124+L131</f>
        <v>#REF!</v>
      </c>
      <c r="M85" s="10" t="e">
        <f>M86+#REF!+#REF!+#REF!+#REF!+#REF!+M117+M124+M131</f>
        <v>#REF!</v>
      </c>
      <c r="N85" s="10" t="e">
        <f>N86+#REF!+#REF!+#REF!+#REF!+#REF!+N117+N124+N131</f>
        <v>#REF!</v>
      </c>
      <c r="O85" s="10" t="e">
        <f>O86+#REF!+#REF!+#REF!+#REF!+#REF!+O117+O124+O131</f>
        <v>#REF!</v>
      </c>
      <c r="P85" s="10" t="e">
        <f>P86+#REF!+#REF!+#REF!+#REF!+#REF!+P117+P124+P131</f>
        <v>#REF!</v>
      </c>
      <c r="Q85" s="10" t="e">
        <f>Q86+#REF!+#REF!+#REF!+#REF!+#REF!+Q117+Q124+Q131</f>
        <v>#REF!</v>
      </c>
      <c r="R85" s="10" t="e">
        <f>R86+#REF!+#REF!+#REF!+#REF!+#REF!+R117+R124+R131</f>
        <v>#REF!</v>
      </c>
      <c r="S85" s="10" t="e">
        <f>S86+#REF!+#REF!+#REF!+#REF!+#REF!+S117+S124+S131</f>
        <v>#REF!</v>
      </c>
      <c r="T85" s="10" t="e">
        <f>T86+#REF!+#REF!+#REF!+#REF!+#REF!+T117+T124+T131</f>
        <v>#REF!</v>
      </c>
      <c r="U85" s="10" t="e">
        <f>U86+#REF!+#REF!+#REF!+#REF!+#REF!+U117+U124+U131</f>
        <v>#REF!</v>
      </c>
      <c r="V85" s="10" t="e">
        <f>V86+#REF!+#REF!+#REF!+#REF!+#REF!+V117+V124+V131</f>
        <v>#REF!</v>
      </c>
      <c r="X85" s="81">
        <f>X86+X137</f>
        <v>67457.545</v>
      </c>
    </row>
    <row r="86" spans="1:24" s="25" customFormat="1" ht="31.5" outlineLevel="3">
      <c r="A86" s="21" t="s">
        <v>130</v>
      </c>
      <c r="B86" s="12" t="s">
        <v>71</v>
      </c>
      <c r="C86" s="12" t="s">
        <v>241</v>
      </c>
      <c r="D86" s="12" t="s">
        <v>5</v>
      </c>
      <c r="E86" s="12"/>
      <c r="F86" s="86">
        <f>F87</f>
        <v>63926.725000000006</v>
      </c>
      <c r="G86" s="13">
        <f aca="true" t="shared" si="14" ref="G86:V86">G88</f>
        <v>0</v>
      </c>
      <c r="H86" s="13">
        <f t="shared" si="14"/>
        <v>0</v>
      </c>
      <c r="I86" s="13">
        <f t="shared" si="14"/>
        <v>0</v>
      </c>
      <c r="J86" s="13">
        <f t="shared" si="14"/>
        <v>0</v>
      </c>
      <c r="K86" s="13">
        <f t="shared" si="14"/>
        <v>0</v>
      </c>
      <c r="L86" s="13">
        <f t="shared" si="14"/>
        <v>0</v>
      </c>
      <c r="M86" s="13">
        <f t="shared" si="14"/>
        <v>0</v>
      </c>
      <c r="N86" s="13">
        <f t="shared" si="14"/>
        <v>0</v>
      </c>
      <c r="O86" s="13">
        <f t="shared" si="14"/>
        <v>0</v>
      </c>
      <c r="P86" s="13">
        <f t="shared" si="14"/>
        <v>0</v>
      </c>
      <c r="Q86" s="13">
        <f t="shared" si="14"/>
        <v>0</v>
      </c>
      <c r="R86" s="13">
        <f t="shared" si="14"/>
        <v>0</v>
      </c>
      <c r="S86" s="13">
        <f t="shared" si="14"/>
        <v>0</v>
      </c>
      <c r="T86" s="13">
        <f t="shared" si="14"/>
        <v>0</v>
      </c>
      <c r="U86" s="13">
        <f t="shared" si="14"/>
        <v>0</v>
      </c>
      <c r="V86" s="13">
        <f t="shared" si="14"/>
        <v>0</v>
      </c>
      <c r="X86" s="86">
        <f>X87</f>
        <v>65331.545</v>
      </c>
    </row>
    <row r="87" spans="1:24" s="25" customFormat="1" ht="31.5" outlineLevel="3">
      <c r="A87" s="21" t="s">
        <v>132</v>
      </c>
      <c r="B87" s="12" t="s">
        <v>71</v>
      </c>
      <c r="C87" s="12" t="s">
        <v>242</v>
      </c>
      <c r="D87" s="12" t="s">
        <v>5</v>
      </c>
      <c r="E87" s="12"/>
      <c r="F87" s="86">
        <f>F88+F95+F106+F102+F117+F124+F131</f>
        <v>63926.725000000006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X87" s="86">
        <f>X88+X95+X106+X102+X117+X124+X131</f>
        <v>65331.545</v>
      </c>
    </row>
    <row r="88" spans="1:24" s="25" customFormat="1" ht="15.75" outlineLevel="4">
      <c r="A88" s="50" t="s">
        <v>33</v>
      </c>
      <c r="B88" s="19" t="s">
        <v>71</v>
      </c>
      <c r="C88" s="19" t="s">
        <v>250</v>
      </c>
      <c r="D88" s="19" t="s">
        <v>5</v>
      </c>
      <c r="E88" s="19"/>
      <c r="F88" s="82">
        <f>F89+F93</f>
        <v>2068.48</v>
      </c>
      <c r="G88" s="7">
        <f aca="true" t="shared" si="15" ref="G88:V88">G89</f>
        <v>0</v>
      </c>
      <c r="H88" s="7">
        <f t="shared" si="15"/>
        <v>0</v>
      </c>
      <c r="I88" s="7">
        <f t="shared" si="15"/>
        <v>0</v>
      </c>
      <c r="J88" s="7">
        <f t="shared" si="15"/>
        <v>0</v>
      </c>
      <c r="K88" s="7">
        <f t="shared" si="15"/>
        <v>0</v>
      </c>
      <c r="L88" s="7">
        <f t="shared" si="15"/>
        <v>0</v>
      </c>
      <c r="M88" s="7">
        <f t="shared" si="15"/>
        <v>0</v>
      </c>
      <c r="N88" s="7">
        <f t="shared" si="15"/>
        <v>0</v>
      </c>
      <c r="O88" s="7">
        <f t="shared" si="15"/>
        <v>0</v>
      </c>
      <c r="P88" s="7">
        <f t="shared" si="15"/>
        <v>0</v>
      </c>
      <c r="Q88" s="7">
        <f t="shared" si="15"/>
        <v>0</v>
      </c>
      <c r="R88" s="7">
        <f t="shared" si="15"/>
        <v>0</v>
      </c>
      <c r="S88" s="7">
        <f t="shared" si="15"/>
        <v>0</v>
      </c>
      <c r="T88" s="7">
        <f t="shared" si="15"/>
        <v>0</v>
      </c>
      <c r="U88" s="7">
        <f t="shared" si="15"/>
        <v>0</v>
      </c>
      <c r="V88" s="7">
        <f t="shared" si="15"/>
        <v>0</v>
      </c>
      <c r="X88" s="82">
        <f>X89+X93</f>
        <v>1597.1999999999998</v>
      </c>
    </row>
    <row r="89" spans="1:24" s="25" customFormat="1" ht="31.5" outlineLevel="5">
      <c r="A89" s="5" t="s">
        <v>91</v>
      </c>
      <c r="B89" s="6" t="s">
        <v>71</v>
      </c>
      <c r="C89" s="6" t="s">
        <v>250</v>
      </c>
      <c r="D89" s="6" t="s">
        <v>90</v>
      </c>
      <c r="E89" s="6"/>
      <c r="F89" s="83">
        <f>F90+F91+F92</f>
        <v>1560.7749999999999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3">
        <f>X90+X91+X92</f>
        <v>1560.7749999999999</v>
      </c>
    </row>
    <row r="90" spans="1:24" s="25" customFormat="1" ht="31.5" outlineLevel="5">
      <c r="A90" s="47" t="s">
        <v>233</v>
      </c>
      <c r="B90" s="48" t="s">
        <v>71</v>
      </c>
      <c r="C90" s="48" t="s">
        <v>250</v>
      </c>
      <c r="D90" s="48" t="s">
        <v>88</v>
      </c>
      <c r="E90" s="48"/>
      <c r="F90" s="84">
        <v>1201.071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84">
        <v>1201.071</v>
      </c>
    </row>
    <row r="91" spans="1:24" s="25" customFormat="1" ht="31.5" outlineLevel="5">
      <c r="A91" s="47" t="s">
        <v>238</v>
      </c>
      <c r="B91" s="48" t="s">
        <v>71</v>
      </c>
      <c r="C91" s="48" t="s">
        <v>250</v>
      </c>
      <c r="D91" s="48" t="s">
        <v>89</v>
      </c>
      <c r="E91" s="48"/>
      <c r="F91" s="84">
        <v>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4">
        <v>0</v>
      </c>
    </row>
    <row r="92" spans="1:24" s="25" customFormat="1" ht="47.25" outlineLevel="5">
      <c r="A92" s="47" t="s">
        <v>234</v>
      </c>
      <c r="B92" s="48" t="s">
        <v>71</v>
      </c>
      <c r="C92" s="48" t="s">
        <v>250</v>
      </c>
      <c r="D92" s="48" t="s">
        <v>235</v>
      </c>
      <c r="E92" s="48"/>
      <c r="F92" s="84">
        <v>359.704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84">
        <v>359.704</v>
      </c>
    </row>
    <row r="93" spans="1:24" s="25" customFormat="1" ht="15.75" outlineLevel="5">
      <c r="A93" s="5" t="s">
        <v>92</v>
      </c>
      <c r="B93" s="6" t="s">
        <v>71</v>
      </c>
      <c r="C93" s="6" t="s">
        <v>250</v>
      </c>
      <c r="D93" s="6" t="s">
        <v>93</v>
      </c>
      <c r="E93" s="6"/>
      <c r="F93" s="83">
        <f>F94</f>
        <v>507.70500000000004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3">
        <f>X94</f>
        <v>36.425</v>
      </c>
    </row>
    <row r="94" spans="1:24" s="25" customFormat="1" ht="31.5" outlineLevel="5">
      <c r="A94" s="47" t="s">
        <v>94</v>
      </c>
      <c r="B94" s="48" t="s">
        <v>71</v>
      </c>
      <c r="C94" s="48" t="s">
        <v>250</v>
      </c>
      <c r="D94" s="48" t="s">
        <v>95</v>
      </c>
      <c r="E94" s="48"/>
      <c r="F94" s="84">
        <v>507.70500000000004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4">
        <v>36.425</v>
      </c>
    </row>
    <row r="95" spans="1:24" s="25" customFormat="1" ht="47.25" outlineLevel="4">
      <c r="A95" s="51" t="s">
        <v>188</v>
      </c>
      <c r="B95" s="19" t="s">
        <v>71</v>
      </c>
      <c r="C95" s="19" t="s">
        <v>244</v>
      </c>
      <c r="D95" s="19" t="s">
        <v>5</v>
      </c>
      <c r="E95" s="19"/>
      <c r="F95" s="82">
        <f>F96+F100</f>
        <v>24161.8</v>
      </c>
      <c r="G95" s="7">
        <f aca="true" t="shared" si="16" ref="G95:V95">G96</f>
        <v>0</v>
      </c>
      <c r="H95" s="7">
        <f t="shared" si="16"/>
        <v>0</v>
      </c>
      <c r="I95" s="7">
        <f t="shared" si="16"/>
        <v>0</v>
      </c>
      <c r="J95" s="7">
        <f t="shared" si="16"/>
        <v>0</v>
      </c>
      <c r="K95" s="7">
        <f t="shared" si="16"/>
        <v>0</v>
      </c>
      <c r="L95" s="7">
        <f t="shared" si="16"/>
        <v>0</v>
      </c>
      <c r="M95" s="7">
        <f t="shared" si="16"/>
        <v>0</v>
      </c>
      <c r="N95" s="7">
        <f t="shared" si="16"/>
        <v>0</v>
      </c>
      <c r="O95" s="7">
        <f t="shared" si="16"/>
        <v>0</v>
      </c>
      <c r="P95" s="7">
        <f t="shared" si="16"/>
        <v>0</v>
      </c>
      <c r="Q95" s="7">
        <f t="shared" si="16"/>
        <v>0</v>
      </c>
      <c r="R95" s="7">
        <f t="shared" si="16"/>
        <v>0</v>
      </c>
      <c r="S95" s="7">
        <f t="shared" si="16"/>
        <v>0</v>
      </c>
      <c r="T95" s="7">
        <f t="shared" si="16"/>
        <v>0</v>
      </c>
      <c r="U95" s="7">
        <f t="shared" si="16"/>
        <v>0</v>
      </c>
      <c r="V95" s="7">
        <f t="shared" si="16"/>
        <v>0</v>
      </c>
      <c r="X95" s="82">
        <f>X96+X100</f>
        <v>25295.6</v>
      </c>
    </row>
    <row r="96" spans="1:24" s="25" customFormat="1" ht="31.5" outlineLevel="5">
      <c r="A96" s="5" t="s">
        <v>91</v>
      </c>
      <c r="B96" s="6" t="s">
        <v>71</v>
      </c>
      <c r="C96" s="6" t="s">
        <v>244</v>
      </c>
      <c r="D96" s="6" t="s">
        <v>90</v>
      </c>
      <c r="E96" s="6"/>
      <c r="F96" s="83">
        <f>F97+F98+F99</f>
        <v>23999.5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3">
        <f>X97+X98+X99</f>
        <v>25133.3</v>
      </c>
    </row>
    <row r="97" spans="1:24" s="25" customFormat="1" ht="31.5" outlineLevel="5">
      <c r="A97" s="47" t="s">
        <v>233</v>
      </c>
      <c r="B97" s="48" t="s">
        <v>71</v>
      </c>
      <c r="C97" s="48" t="s">
        <v>244</v>
      </c>
      <c r="D97" s="48" t="s">
        <v>88</v>
      </c>
      <c r="E97" s="48"/>
      <c r="F97" s="84">
        <v>18408.5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84">
        <v>19279.3</v>
      </c>
    </row>
    <row r="98" spans="1:24" s="25" customFormat="1" ht="31.5" outlineLevel="5">
      <c r="A98" s="47" t="s">
        <v>238</v>
      </c>
      <c r="B98" s="48" t="s">
        <v>71</v>
      </c>
      <c r="C98" s="48" t="s">
        <v>244</v>
      </c>
      <c r="D98" s="48" t="s">
        <v>89</v>
      </c>
      <c r="E98" s="48"/>
      <c r="F98" s="49">
        <v>32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49">
        <v>32</v>
      </c>
    </row>
    <row r="99" spans="1:24" s="25" customFormat="1" ht="47.25" outlineLevel="5">
      <c r="A99" s="47" t="s">
        <v>234</v>
      </c>
      <c r="B99" s="48" t="s">
        <v>71</v>
      </c>
      <c r="C99" s="48" t="s">
        <v>244</v>
      </c>
      <c r="D99" s="48" t="s">
        <v>235</v>
      </c>
      <c r="E99" s="48"/>
      <c r="F99" s="49">
        <v>5559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49">
        <v>5822</v>
      </c>
    </row>
    <row r="100" spans="1:24" s="25" customFormat="1" ht="15.75" outlineLevel="5">
      <c r="A100" s="5" t="s">
        <v>92</v>
      </c>
      <c r="B100" s="6" t="s">
        <v>71</v>
      </c>
      <c r="C100" s="6" t="s">
        <v>244</v>
      </c>
      <c r="D100" s="6" t="s">
        <v>93</v>
      </c>
      <c r="E100" s="6"/>
      <c r="F100" s="7">
        <f>F101</f>
        <v>162.3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7">
        <f>X101</f>
        <v>162.3</v>
      </c>
    </row>
    <row r="101" spans="1:24" s="25" customFormat="1" ht="31.5" outlineLevel="5">
      <c r="A101" s="47" t="s">
        <v>94</v>
      </c>
      <c r="B101" s="48" t="s">
        <v>71</v>
      </c>
      <c r="C101" s="48" t="s">
        <v>244</v>
      </c>
      <c r="D101" s="48" t="s">
        <v>95</v>
      </c>
      <c r="E101" s="48"/>
      <c r="F101" s="49">
        <v>162.3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49">
        <v>162.3</v>
      </c>
    </row>
    <row r="102" spans="1:24" s="25" customFormat="1" ht="15.75" customHeight="1" outlineLevel="4">
      <c r="A102" s="50" t="s">
        <v>134</v>
      </c>
      <c r="B102" s="19" t="s">
        <v>71</v>
      </c>
      <c r="C102" s="19" t="s">
        <v>246</v>
      </c>
      <c r="D102" s="19" t="s">
        <v>5</v>
      </c>
      <c r="E102" s="19"/>
      <c r="F102" s="82">
        <f>F103+F104+F105</f>
        <v>0</v>
      </c>
      <c r="G102" s="7">
        <f aca="true" t="shared" si="17" ref="G102:V102">G103</f>
        <v>0</v>
      </c>
      <c r="H102" s="7">
        <f t="shared" si="17"/>
        <v>0</v>
      </c>
      <c r="I102" s="7">
        <f t="shared" si="17"/>
        <v>0</v>
      </c>
      <c r="J102" s="7">
        <f t="shared" si="17"/>
        <v>0</v>
      </c>
      <c r="K102" s="7">
        <f t="shared" si="17"/>
        <v>0</v>
      </c>
      <c r="L102" s="7">
        <f t="shared" si="17"/>
        <v>0</v>
      </c>
      <c r="M102" s="7">
        <f t="shared" si="17"/>
        <v>0</v>
      </c>
      <c r="N102" s="7">
        <f t="shared" si="17"/>
        <v>0</v>
      </c>
      <c r="O102" s="7">
        <f t="shared" si="17"/>
        <v>0</v>
      </c>
      <c r="P102" s="7">
        <f t="shared" si="17"/>
        <v>0</v>
      </c>
      <c r="Q102" s="7">
        <f t="shared" si="17"/>
        <v>0</v>
      </c>
      <c r="R102" s="7">
        <f t="shared" si="17"/>
        <v>0</v>
      </c>
      <c r="S102" s="7">
        <f t="shared" si="17"/>
        <v>0</v>
      </c>
      <c r="T102" s="7">
        <f t="shared" si="17"/>
        <v>0</v>
      </c>
      <c r="U102" s="7">
        <f t="shared" si="17"/>
        <v>0</v>
      </c>
      <c r="V102" s="7">
        <f t="shared" si="17"/>
        <v>0</v>
      </c>
      <c r="X102" s="82">
        <f>X103+X104+X105</f>
        <v>0</v>
      </c>
    </row>
    <row r="103" spans="1:24" s="25" customFormat="1" ht="15.75" outlineLevel="5">
      <c r="A103" s="5" t="s">
        <v>106</v>
      </c>
      <c r="B103" s="6" t="s">
        <v>71</v>
      </c>
      <c r="C103" s="6" t="s">
        <v>246</v>
      </c>
      <c r="D103" s="6" t="s">
        <v>207</v>
      </c>
      <c r="E103" s="6"/>
      <c r="F103" s="83">
        <v>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83">
        <v>0</v>
      </c>
    </row>
    <row r="104" spans="1:24" s="25" customFormat="1" ht="15.75" outlineLevel="5">
      <c r="A104" s="5" t="s">
        <v>99</v>
      </c>
      <c r="B104" s="6" t="s">
        <v>71</v>
      </c>
      <c r="C104" s="6" t="s">
        <v>246</v>
      </c>
      <c r="D104" s="6" t="s">
        <v>101</v>
      </c>
      <c r="E104" s="6"/>
      <c r="F104" s="83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83">
        <v>0</v>
      </c>
    </row>
    <row r="105" spans="1:24" s="25" customFormat="1" ht="15.75" outlineLevel="5">
      <c r="A105" s="5" t="s">
        <v>339</v>
      </c>
      <c r="B105" s="6" t="s">
        <v>71</v>
      </c>
      <c r="C105" s="6" t="s">
        <v>246</v>
      </c>
      <c r="D105" s="6" t="s">
        <v>338</v>
      </c>
      <c r="E105" s="6"/>
      <c r="F105" s="83"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83">
        <v>0</v>
      </c>
    </row>
    <row r="106" spans="1:24" s="25" customFormat="1" ht="31.5" outlineLevel="6">
      <c r="A106" s="50" t="s">
        <v>135</v>
      </c>
      <c r="B106" s="19" t="s">
        <v>71</v>
      </c>
      <c r="C106" s="19" t="s">
        <v>251</v>
      </c>
      <c r="D106" s="19" t="s">
        <v>5</v>
      </c>
      <c r="E106" s="19"/>
      <c r="F106" s="20">
        <f>F107+F111+F113</f>
        <v>35072.365000000005</v>
      </c>
      <c r="G106" s="20">
        <f aca="true" t="shared" si="18" ref="G106:V106">G107</f>
        <v>0</v>
      </c>
      <c r="H106" s="20">
        <f t="shared" si="18"/>
        <v>0</v>
      </c>
      <c r="I106" s="20">
        <f t="shared" si="18"/>
        <v>0</v>
      </c>
      <c r="J106" s="20">
        <f t="shared" si="18"/>
        <v>0</v>
      </c>
      <c r="K106" s="20">
        <f t="shared" si="18"/>
        <v>0</v>
      </c>
      <c r="L106" s="20">
        <f t="shared" si="18"/>
        <v>0</v>
      </c>
      <c r="M106" s="20">
        <f t="shared" si="18"/>
        <v>0</v>
      </c>
      <c r="N106" s="20">
        <f t="shared" si="18"/>
        <v>0</v>
      </c>
      <c r="O106" s="20">
        <f t="shared" si="18"/>
        <v>0</v>
      </c>
      <c r="P106" s="20">
        <f t="shared" si="18"/>
        <v>0</v>
      </c>
      <c r="Q106" s="20">
        <f t="shared" si="18"/>
        <v>0</v>
      </c>
      <c r="R106" s="20">
        <f t="shared" si="18"/>
        <v>0</v>
      </c>
      <c r="S106" s="20">
        <f t="shared" si="18"/>
        <v>0</v>
      </c>
      <c r="T106" s="20">
        <f t="shared" si="18"/>
        <v>0</v>
      </c>
      <c r="U106" s="20">
        <f t="shared" si="18"/>
        <v>0</v>
      </c>
      <c r="V106" s="20">
        <f t="shared" si="18"/>
        <v>0</v>
      </c>
      <c r="X106" s="20">
        <f>X107+X111+X113</f>
        <v>35814.665</v>
      </c>
    </row>
    <row r="107" spans="1:24" s="25" customFormat="1" ht="15.75" outlineLevel="6">
      <c r="A107" s="5" t="s">
        <v>107</v>
      </c>
      <c r="B107" s="6" t="s">
        <v>71</v>
      </c>
      <c r="C107" s="6" t="s">
        <v>251</v>
      </c>
      <c r="D107" s="6" t="s">
        <v>108</v>
      </c>
      <c r="E107" s="6"/>
      <c r="F107" s="7">
        <f>F108+F109+F110</f>
        <v>20247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X107" s="7">
        <f>X108+X109+X110</f>
        <v>20247</v>
      </c>
    </row>
    <row r="108" spans="1:24" s="25" customFormat="1" ht="15.75" outlineLevel="6">
      <c r="A108" s="47" t="s">
        <v>232</v>
      </c>
      <c r="B108" s="48" t="s">
        <v>71</v>
      </c>
      <c r="C108" s="48" t="s">
        <v>251</v>
      </c>
      <c r="D108" s="48" t="s">
        <v>109</v>
      </c>
      <c r="E108" s="48"/>
      <c r="F108" s="49">
        <v>15520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49">
        <v>15520</v>
      </c>
    </row>
    <row r="109" spans="1:24" s="25" customFormat="1" ht="31.5" outlineLevel="6">
      <c r="A109" s="47" t="s">
        <v>239</v>
      </c>
      <c r="B109" s="48" t="s">
        <v>71</v>
      </c>
      <c r="C109" s="48" t="s">
        <v>251</v>
      </c>
      <c r="D109" s="48" t="s">
        <v>110</v>
      </c>
      <c r="E109" s="48"/>
      <c r="F109" s="49">
        <v>40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49">
        <v>40</v>
      </c>
    </row>
    <row r="110" spans="1:24" s="25" customFormat="1" ht="47.25" outlineLevel="6">
      <c r="A110" s="47" t="s">
        <v>236</v>
      </c>
      <c r="B110" s="48" t="s">
        <v>71</v>
      </c>
      <c r="C110" s="48" t="s">
        <v>251</v>
      </c>
      <c r="D110" s="48" t="s">
        <v>237</v>
      </c>
      <c r="E110" s="48"/>
      <c r="F110" s="49">
        <v>4687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49">
        <v>4687</v>
      </c>
    </row>
    <row r="111" spans="1:24" s="25" customFormat="1" ht="23.25" customHeight="1" outlineLevel="6">
      <c r="A111" s="5" t="s">
        <v>92</v>
      </c>
      <c r="B111" s="6" t="s">
        <v>71</v>
      </c>
      <c r="C111" s="6" t="s">
        <v>251</v>
      </c>
      <c r="D111" s="6" t="s">
        <v>93</v>
      </c>
      <c r="E111" s="6"/>
      <c r="F111" s="7">
        <f>F112</f>
        <v>14540.565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7">
        <f>X112</f>
        <v>15282.865</v>
      </c>
    </row>
    <row r="112" spans="1:24" s="25" customFormat="1" ht="31.5" outlineLevel="6">
      <c r="A112" s="47" t="s">
        <v>94</v>
      </c>
      <c r="B112" s="48" t="s">
        <v>71</v>
      </c>
      <c r="C112" s="48" t="s">
        <v>251</v>
      </c>
      <c r="D112" s="48" t="s">
        <v>95</v>
      </c>
      <c r="E112" s="48"/>
      <c r="F112" s="84">
        <v>14540.565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84">
        <v>15282.865</v>
      </c>
    </row>
    <row r="113" spans="1:24" s="25" customFormat="1" ht="15.75" outlineLevel="6">
      <c r="A113" s="5" t="s">
        <v>96</v>
      </c>
      <c r="B113" s="6" t="s">
        <v>71</v>
      </c>
      <c r="C113" s="6" t="s">
        <v>251</v>
      </c>
      <c r="D113" s="6" t="s">
        <v>97</v>
      </c>
      <c r="E113" s="6"/>
      <c r="F113" s="7">
        <f>F114+F115+F116</f>
        <v>284.8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7">
        <f>X114+X115+X116</f>
        <v>284.8</v>
      </c>
    </row>
    <row r="114" spans="1:24" s="25" customFormat="1" ht="22.5" customHeight="1" outlineLevel="6">
      <c r="A114" s="47" t="s">
        <v>98</v>
      </c>
      <c r="B114" s="48" t="s">
        <v>71</v>
      </c>
      <c r="C114" s="48" t="s">
        <v>251</v>
      </c>
      <c r="D114" s="48" t="s">
        <v>100</v>
      </c>
      <c r="E114" s="48"/>
      <c r="F114" s="49">
        <v>252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49">
        <v>252</v>
      </c>
    </row>
    <row r="115" spans="1:24" s="25" customFormat="1" ht="15.75" outlineLevel="6">
      <c r="A115" s="47" t="s">
        <v>99</v>
      </c>
      <c r="B115" s="48" t="s">
        <v>71</v>
      </c>
      <c r="C115" s="48" t="s">
        <v>251</v>
      </c>
      <c r="D115" s="48" t="s">
        <v>101</v>
      </c>
      <c r="E115" s="48"/>
      <c r="F115" s="49">
        <v>22.8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49">
        <v>22.8</v>
      </c>
    </row>
    <row r="116" spans="1:24" s="25" customFormat="1" ht="15.75" outlineLevel="6">
      <c r="A116" s="47" t="s">
        <v>339</v>
      </c>
      <c r="B116" s="48" t="s">
        <v>71</v>
      </c>
      <c r="C116" s="48" t="s">
        <v>251</v>
      </c>
      <c r="D116" s="48" t="s">
        <v>338</v>
      </c>
      <c r="E116" s="48"/>
      <c r="F116" s="49">
        <v>10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49">
        <v>10</v>
      </c>
    </row>
    <row r="117" spans="1:24" s="25" customFormat="1" ht="31.5" outlineLevel="6">
      <c r="A117" s="63" t="s">
        <v>136</v>
      </c>
      <c r="B117" s="19" t="s">
        <v>71</v>
      </c>
      <c r="C117" s="19" t="s">
        <v>252</v>
      </c>
      <c r="D117" s="19" t="s">
        <v>5</v>
      </c>
      <c r="E117" s="19"/>
      <c r="F117" s="82">
        <f>F118+F122</f>
        <v>1137.906</v>
      </c>
      <c r="G117" s="13">
        <f aca="true" t="shared" si="19" ref="G117:V117">G118</f>
        <v>0</v>
      </c>
      <c r="H117" s="13">
        <f t="shared" si="19"/>
        <v>0</v>
      </c>
      <c r="I117" s="13">
        <f t="shared" si="19"/>
        <v>0</v>
      </c>
      <c r="J117" s="13">
        <f t="shared" si="19"/>
        <v>0</v>
      </c>
      <c r="K117" s="13">
        <f t="shared" si="19"/>
        <v>0</v>
      </c>
      <c r="L117" s="13">
        <f t="shared" si="19"/>
        <v>0</v>
      </c>
      <c r="M117" s="13">
        <f t="shared" si="19"/>
        <v>0</v>
      </c>
      <c r="N117" s="13">
        <f t="shared" si="19"/>
        <v>0</v>
      </c>
      <c r="O117" s="13">
        <f t="shared" si="19"/>
        <v>0</v>
      </c>
      <c r="P117" s="13">
        <f t="shared" si="19"/>
        <v>0</v>
      </c>
      <c r="Q117" s="13">
        <f t="shared" si="19"/>
        <v>0</v>
      </c>
      <c r="R117" s="13">
        <f t="shared" si="19"/>
        <v>0</v>
      </c>
      <c r="S117" s="13">
        <f t="shared" si="19"/>
        <v>0</v>
      </c>
      <c r="T117" s="13">
        <f t="shared" si="19"/>
        <v>0</v>
      </c>
      <c r="U117" s="13">
        <f t="shared" si="19"/>
        <v>0</v>
      </c>
      <c r="V117" s="13">
        <f t="shared" si="19"/>
        <v>0</v>
      </c>
      <c r="X117" s="82">
        <f>X118+X122</f>
        <v>1137.906</v>
      </c>
    </row>
    <row r="118" spans="1:24" s="25" customFormat="1" ht="31.5" outlineLevel="6">
      <c r="A118" s="5" t="s">
        <v>91</v>
      </c>
      <c r="B118" s="6" t="s">
        <v>71</v>
      </c>
      <c r="C118" s="6" t="s">
        <v>252</v>
      </c>
      <c r="D118" s="6" t="s">
        <v>90</v>
      </c>
      <c r="E118" s="6"/>
      <c r="F118" s="7">
        <f>F119+F120+F121</f>
        <v>1071.828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7">
        <f>X119+X120+X121</f>
        <v>1071.828</v>
      </c>
    </row>
    <row r="119" spans="1:24" s="25" customFormat="1" ht="31.5" outlineLevel="6">
      <c r="A119" s="47" t="s">
        <v>233</v>
      </c>
      <c r="B119" s="48" t="s">
        <v>71</v>
      </c>
      <c r="C119" s="48" t="s">
        <v>252</v>
      </c>
      <c r="D119" s="48" t="s">
        <v>88</v>
      </c>
      <c r="E119" s="48"/>
      <c r="F119" s="84">
        <v>825.072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84">
        <v>825.072</v>
      </c>
    </row>
    <row r="120" spans="1:24" s="25" customFormat="1" ht="31.5" outlineLevel="6">
      <c r="A120" s="47" t="s">
        <v>238</v>
      </c>
      <c r="B120" s="48" t="s">
        <v>71</v>
      </c>
      <c r="C120" s="48" t="s">
        <v>252</v>
      </c>
      <c r="D120" s="48" t="s">
        <v>89</v>
      </c>
      <c r="E120" s="48"/>
      <c r="F120" s="84"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84">
        <v>0</v>
      </c>
    </row>
    <row r="121" spans="1:24" s="25" customFormat="1" ht="47.25" outlineLevel="6">
      <c r="A121" s="47" t="s">
        <v>234</v>
      </c>
      <c r="B121" s="48" t="s">
        <v>71</v>
      </c>
      <c r="C121" s="48" t="s">
        <v>252</v>
      </c>
      <c r="D121" s="48" t="s">
        <v>235</v>
      </c>
      <c r="E121" s="48"/>
      <c r="F121" s="84">
        <v>246.756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84">
        <v>246.756</v>
      </c>
    </row>
    <row r="122" spans="1:24" s="25" customFormat="1" ht="15.75" outlineLevel="6">
      <c r="A122" s="5" t="s">
        <v>92</v>
      </c>
      <c r="B122" s="6" t="s">
        <v>71</v>
      </c>
      <c r="C122" s="6" t="s">
        <v>252</v>
      </c>
      <c r="D122" s="6" t="s">
        <v>93</v>
      </c>
      <c r="E122" s="6"/>
      <c r="F122" s="7">
        <f>F123</f>
        <v>66.078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7">
        <f>X123</f>
        <v>66.078</v>
      </c>
    </row>
    <row r="123" spans="1:24" s="25" customFormat="1" ht="31.5" outlineLevel="6">
      <c r="A123" s="47" t="s">
        <v>94</v>
      </c>
      <c r="B123" s="48" t="s">
        <v>71</v>
      </c>
      <c r="C123" s="48" t="s">
        <v>252</v>
      </c>
      <c r="D123" s="48" t="s">
        <v>95</v>
      </c>
      <c r="E123" s="48"/>
      <c r="F123" s="84">
        <v>66.078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84">
        <v>66.078</v>
      </c>
    </row>
    <row r="124" spans="1:24" s="25" customFormat="1" ht="31.5" outlineLevel="6">
      <c r="A124" s="63" t="s">
        <v>137</v>
      </c>
      <c r="B124" s="19" t="s">
        <v>71</v>
      </c>
      <c r="C124" s="19" t="s">
        <v>253</v>
      </c>
      <c r="D124" s="19" t="s">
        <v>5</v>
      </c>
      <c r="E124" s="19"/>
      <c r="F124" s="82">
        <f>F125+F129</f>
        <v>747.1569999999999</v>
      </c>
      <c r="G124" s="13">
        <f aca="true" t="shared" si="20" ref="G124:V124">G125</f>
        <v>0</v>
      </c>
      <c r="H124" s="13">
        <f t="shared" si="20"/>
        <v>0</v>
      </c>
      <c r="I124" s="13">
        <f t="shared" si="20"/>
        <v>0</v>
      </c>
      <c r="J124" s="13">
        <f t="shared" si="20"/>
        <v>0</v>
      </c>
      <c r="K124" s="13">
        <f t="shared" si="20"/>
        <v>0</v>
      </c>
      <c r="L124" s="13">
        <f t="shared" si="20"/>
        <v>0</v>
      </c>
      <c r="M124" s="13">
        <f t="shared" si="20"/>
        <v>0</v>
      </c>
      <c r="N124" s="13">
        <f t="shared" si="20"/>
        <v>0</v>
      </c>
      <c r="O124" s="13">
        <f t="shared" si="20"/>
        <v>0</v>
      </c>
      <c r="P124" s="13">
        <f t="shared" si="20"/>
        <v>0</v>
      </c>
      <c r="Q124" s="13">
        <f t="shared" si="20"/>
        <v>0</v>
      </c>
      <c r="R124" s="13">
        <f t="shared" si="20"/>
        <v>0</v>
      </c>
      <c r="S124" s="13">
        <f t="shared" si="20"/>
        <v>0</v>
      </c>
      <c r="T124" s="13">
        <f t="shared" si="20"/>
        <v>0</v>
      </c>
      <c r="U124" s="13">
        <f t="shared" si="20"/>
        <v>0</v>
      </c>
      <c r="V124" s="13">
        <f t="shared" si="20"/>
        <v>0</v>
      </c>
      <c r="X124" s="82">
        <f>X125+X129</f>
        <v>747.1569999999999</v>
      </c>
    </row>
    <row r="125" spans="1:24" s="25" customFormat="1" ht="31.5" outlineLevel="6">
      <c r="A125" s="5" t="s">
        <v>91</v>
      </c>
      <c r="B125" s="6" t="s">
        <v>71</v>
      </c>
      <c r="C125" s="6" t="s">
        <v>253</v>
      </c>
      <c r="D125" s="6" t="s">
        <v>90</v>
      </c>
      <c r="E125" s="6"/>
      <c r="F125" s="83">
        <f>F126+F127+F128</f>
        <v>570.314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83">
        <f>X126+X127+X128</f>
        <v>570.314</v>
      </c>
    </row>
    <row r="126" spans="1:24" s="25" customFormat="1" ht="31.5" outlineLevel="6">
      <c r="A126" s="47" t="s">
        <v>233</v>
      </c>
      <c r="B126" s="48" t="s">
        <v>71</v>
      </c>
      <c r="C126" s="48" t="s">
        <v>253</v>
      </c>
      <c r="D126" s="48" t="s">
        <v>88</v>
      </c>
      <c r="E126" s="48"/>
      <c r="F126" s="84">
        <v>438.957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84">
        <v>438.957</v>
      </c>
    </row>
    <row r="127" spans="1:24" s="25" customFormat="1" ht="31.5" outlineLevel="6">
      <c r="A127" s="47" t="s">
        <v>238</v>
      </c>
      <c r="B127" s="48" t="s">
        <v>71</v>
      </c>
      <c r="C127" s="48" t="s">
        <v>253</v>
      </c>
      <c r="D127" s="48" t="s">
        <v>89</v>
      </c>
      <c r="E127" s="48"/>
      <c r="F127" s="84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84">
        <v>0</v>
      </c>
    </row>
    <row r="128" spans="1:24" s="25" customFormat="1" ht="47.25" outlineLevel="6">
      <c r="A128" s="47" t="s">
        <v>234</v>
      </c>
      <c r="B128" s="48" t="s">
        <v>71</v>
      </c>
      <c r="C128" s="48" t="s">
        <v>253</v>
      </c>
      <c r="D128" s="48" t="s">
        <v>235</v>
      </c>
      <c r="E128" s="48"/>
      <c r="F128" s="84">
        <v>131.357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84">
        <v>131.357</v>
      </c>
    </row>
    <row r="129" spans="1:24" s="25" customFormat="1" ht="15.75" outlineLevel="6">
      <c r="A129" s="5" t="s">
        <v>92</v>
      </c>
      <c r="B129" s="6" t="s">
        <v>71</v>
      </c>
      <c r="C129" s="6" t="s">
        <v>253</v>
      </c>
      <c r="D129" s="6" t="s">
        <v>93</v>
      </c>
      <c r="E129" s="6"/>
      <c r="F129" s="83">
        <f>F130</f>
        <v>176.843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83">
        <f>X130</f>
        <v>176.843</v>
      </c>
    </row>
    <row r="130" spans="1:24" s="25" customFormat="1" ht="31.5" outlineLevel="6">
      <c r="A130" s="47" t="s">
        <v>94</v>
      </c>
      <c r="B130" s="48" t="s">
        <v>71</v>
      </c>
      <c r="C130" s="48" t="s">
        <v>253</v>
      </c>
      <c r="D130" s="48" t="s">
        <v>95</v>
      </c>
      <c r="E130" s="48"/>
      <c r="F130" s="84">
        <v>176.843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84">
        <v>176.843</v>
      </c>
    </row>
    <row r="131" spans="1:24" s="25" customFormat="1" ht="31.5" outlineLevel="6">
      <c r="A131" s="63" t="s">
        <v>138</v>
      </c>
      <c r="B131" s="19" t="s">
        <v>71</v>
      </c>
      <c r="C131" s="19" t="s">
        <v>254</v>
      </c>
      <c r="D131" s="19" t="s">
        <v>5</v>
      </c>
      <c r="E131" s="19"/>
      <c r="F131" s="82">
        <f>F132+F135</f>
        <v>739.0169999999999</v>
      </c>
      <c r="G131" s="13">
        <f aca="true" t="shared" si="21" ref="G131:V131">G132</f>
        <v>0</v>
      </c>
      <c r="H131" s="13">
        <f t="shared" si="21"/>
        <v>0</v>
      </c>
      <c r="I131" s="13">
        <f t="shared" si="21"/>
        <v>0</v>
      </c>
      <c r="J131" s="13">
        <f t="shared" si="21"/>
        <v>0</v>
      </c>
      <c r="K131" s="13">
        <f t="shared" si="21"/>
        <v>0</v>
      </c>
      <c r="L131" s="13">
        <f t="shared" si="21"/>
        <v>0</v>
      </c>
      <c r="M131" s="13">
        <f t="shared" si="21"/>
        <v>0</v>
      </c>
      <c r="N131" s="13">
        <f t="shared" si="21"/>
        <v>0</v>
      </c>
      <c r="O131" s="13">
        <f t="shared" si="21"/>
        <v>0</v>
      </c>
      <c r="P131" s="13">
        <f t="shared" si="21"/>
        <v>0</v>
      </c>
      <c r="Q131" s="13">
        <f t="shared" si="21"/>
        <v>0</v>
      </c>
      <c r="R131" s="13">
        <f t="shared" si="21"/>
        <v>0</v>
      </c>
      <c r="S131" s="13">
        <f t="shared" si="21"/>
        <v>0</v>
      </c>
      <c r="T131" s="13">
        <f t="shared" si="21"/>
        <v>0</v>
      </c>
      <c r="U131" s="13">
        <f t="shared" si="21"/>
        <v>0</v>
      </c>
      <c r="V131" s="13">
        <f t="shared" si="21"/>
        <v>0</v>
      </c>
      <c r="X131" s="82">
        <f>X132+X135</f>
        <v>739.0169999999999</v>
      </c>
    </row>
    <row r="132" spans="1:24" s="25" customFormat="1" ht="31.5" outlineLevel="6">
      <c r="A132" s="5" t="s">
        <v>91</v>
      </c>
      <c r="B132" s="6" t="s">
        <v>71</v>
      </c>
      <c r="C132" s="6" t="s">
        <v>254</v>
      </c>
      <c r="D132" s="6" t="s">
        <v>90</v>
      </c>
      <c r="E132" s="6"/>
      <c r="F132" s="83">
        <f>F133+F134</f>
        <v>723.002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83">
        <f>X133+X134</f>
        <v>723.002</v>
      </c>
    </row>
    <row r="133" spans="1:24" s="25" customFormat="1" ht="31.5" outlineLevel="6">
      <c r="A133" s="47" t="s">
        <v>233</v>
      </c>
      <c r="B133" s="48" t="s">
        <v>71</v>
      </c>
      <c r="C133" s="48" t="s">
        <v>254</v>
      </c>
      <c r="D133" s="48" t="s">
        <v>88</v>
      </c>
      <c r="E133" s="52"/>
      <c r="F133" s="84">
        <v>560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X133" s="84">
        <v>560</v>
      </c>
    </row>
    <row r="134" spans="1:24" s="25" customFormat="1" ht="47.25" outlineLevel="6">
      <c r="A134" s="47" t="s">
        <v>234</v>
      </c>
      <c r="B134" s="48" t="s">
        <v>71</v>
      </c>
      <c r="C134" s="48" t="s">
        <v>254</v>
      </c>
      <c r="D134" s="48" t="s">
        <v>235</v>
      </c>
      <c r="E134" s="52"/>
      <c r="F134" s="84">
        <v>163.002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X134" s="84">
        <v>163.002</v>
      </c>
    </row>
    <row r="135" spans="1:24" s="25" customFormat="1" ht="15.75" outlineLevel="6">
      <c r="A135" s="5" t="s">
        <v>92</v>
      </c>
      <c r="B135" s="6" t="s">
        <v>71</v>
      </c>
      <c r="C135" s="6" t="s">
        <v>254</v>
      </c>
      <c r="D135" s="6" t="s">
        <v>93</v>
      </c>
      <c r="E135" s="45"/>
      <c r="F135" s="83">
        <f>F136</f>
        <v>16.015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X135" s="83">
        <f>X136</f>
        <v>16.015</v>
      </c>
    </row>
    <row r="136" spans="1:24" s="25" customFormat="1" ht="31.5" outlineLevel="6">
      <c r="A136" s="47" t="s">
        <v>94</v>
      </c>
      <c r="B136" s="48" t="s">
        <v>71</v>
      </c>
      <c r="C136" s="48" t="s">
        <v>254</v>
      </c>
      <c r="D136" s="48" t="s">
        <v>95</v>
      </c>
      <c r="E136" s="52"/>
      <c r="F136" s="84">
        <v>16.015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X136" s="84">
        <v>16.015</v>
      </c>
    </row>
    <row r="137" spans="1:24" s="25" customFormat="1" ht="15.75" outlineLevel="6">
      <c r="A137" s="14" t="s">
        <v>139</v>
      </c>
      <c r="B137" s="12" t="s">
        <v>71</v>
      </c>
      <c r="C137" s="12" t="s">
        <v>240</v>
      </c>
      <c r="D137" s="12" t="s">
        <v>5</v>
      </c>
      <c r="E137" s="12"/>
      <c r="F137" s="13">
        <f>F145+F152+F138+F159+F164+F167+F170</f>
        <v>2176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X137" s="13">
        <f>X145+X152+X138+X159+X164+X167+X170</f>
        <v>2126</v>
      </c>
    </row>
    <row r="138" spans="1:24" s="25" customFormat="1" ht="31.5" outlineLevel="6">
      <c r="A138" s="63" t="s">
        <v>209</v>
      </c>
      <c r="B138" s="61" t="s">
        <v>71</v>
      </c>
      <c r="C138" s="61" t="s">
        <v>255</v>
      </c>
      <c r="D138" s="61" t="s">
        <v>5</v>
      </c>
      <c r="E138" s="61"/>
      <c r="F138" s="62">
        <f>F139+F142</f>
        <v>10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X138" s="62">
        <f>X139+X142</f>
        <v>10</v>
      </c>
    </row>
    <row r="139" spans="1:24" s="25" customFormat="1" ht="33.75" customHeight="1" outlineLevel="6">
      <c r="A139" s="5" t="s">
        <v>182</v>
      </c>
      <c r="B139" s="6" t="s">
        <v>71</v>
      </c>
      <c r="C139" s="6" t="s">
        <v>256</v>
      </c>
      <c r="D139" s="6" t="s">
        <v>5</v>
      </c>
      <c r="E139" s="12"/>
      <c r="F139" s="7">
        <f>F140</f>
        <v>10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X139" s="7">
        <f>X140</f>
        <v>10</v>
      </c>
    </row>
    <row r="140" spans="1:24" s="25" customFormat="1" ht="15.75" outlineLevel="6">
      <c r="A140" s="47" t="s">
        <v>92</v>
      </c>
      <c r="B140" s="48" t="s">
        <v>71</v>
      </c>
      <c r="C140" s="48" t="s">
        <v>256</v>
      </c>
      <c r="D140" s="48" t="s">
        <v>93</v>
      </c>
      <c r="E140" s="12"/>
      <c r="F140" s="49">
        <f>F141</f>
        <v>10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X140" s="49">
        <f>X141</f>
        <v>10</v>
      </c>
    </row>
    <row r="141" spans="1:24" s="25" customFormat="1" ht="31.5" outlineLevel="6">
      <c r="A141" s="47" t="s">
        <v>94</v>
      </c>
      <c r="B141" s="48" t="s">
        <v>71</v>
      </c>
      <c r="C141" s="48" t="s">
        <v>256</v>
      </c>
      <c r="D141" s="48" t="s">
        <v>95</v>
      </c>
      <c r="E141" s="12"/>
      <c r="F141" s="49">
        <v>10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X141" s="49">
        <v>10</v>
      </c>
    </row>
    <row r="142" spans="1:24" s="25" customFormat="1" ht="31.5" outlineLevel="6">
      <c r="A142" s="5" t="s">
        <v>183</v>
      </c>
      <c r="B142" s="6" t="s">
        <v>71</v>
      </c>
      <c r="C142" s="6" t="s">
        <v>257</v>
      </c>
      <c r="D142" s="6" t="s">
        <v>5</v>
      </c>
      <c r="E142" s="12"/>
      <c r="F142" s="7">
        <f>F143</f>
        <v>0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X142" s="7">
        <f>X143</f>
        <v>0</v>
      </c>
    </row>
    <row r="143" spans="1:24" s="25" customFormat="1" ht="15.75" outlineLevel="6">
      <c r="A143" s="47" t="s">
        <v>92</v>
      </c>
      <c r="B143" s="48" t="s">
        <v>71</v>
      </c>
      <c r="C143" s="48" t="s">
        <v>257</v>
      </c>
      <c r="D143" s="48" t="s">
        <v>93</v>
      </c>
      <c r="E143" s="12"/>
      <c r="F143" s="49">
        <f>F144</f>
        <v>0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X143" s="49">
        <f>X144</f>
        <v>0</v>
      </c>
    </row>
    <row r="144" spans="1:24" s="25" customFormat="1" ht="31.5" outlineLevel="6">
      <c r="A144" s="47" t="s">
        <v>94</v>
      </c>
      <c r="B144" s="48" t="s">
        <v>71</v>
      </c>
      <c r="C144" s="48" t="s">
        <v>257</v>
      </c>
      <c r="D144" s="48" t="s">
        <v>95</v>
      </c>
      <c r="E144" s="12"/>
      <c r="F144" s="49">
        <v>0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X144" s="49">
        <v>0</v>
      </c>
    </row>
    <row r="145" spans="1:24" s="25" customFormat="1" ht="15.75" outlineLevel="6">
      <c r="A145" s="50" t="s">
        <v>210</v>
      </c>
      <c r="B145" s="19" t="s">
        <v>71</v>
      </c>
      <c r="C145" s="19" t="s">
        <v>258</v>
      </c>
      <c r="D145" s="19" t="s">
        <v>5</v>
      </c>
      <c r="E145" s="19"/>
      <c r="F145" s="20">
        <f>F146+F149</f>
        <v>50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X145" s="20">
        <f>X146+X149</f>
        <v>0</v>
      </c>
    </row>
    <row r="146" spans="1:24" s="25" customFormat="1" ht="31.5" outlineLevel="6">
      <c r="A146" s="5" t="s">
        <v>140</v>
      </c>
      <c r="B146" s="6" t="s">
        <v>71</v>
      </c>
      <c r="C146" s="6" t="s">
        <v>259</v>
      </c>
      <c r="D146" s="6" t="s">
        <v>5</v>
      </c>
      <c r="E146" s="6"/>
      <c r="F146" s="7">
        <f>F147</f>
        <v>0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X146" s="7">
        <f>X147</f>
        <v>0</v>
      </c>
    </row>
    <row r="147" spans="1:24" s="25" customFormat="1" ht="15.75" outlineLevel="6">
      <c r="A147" s="47" t="s">
        <v>92</v>
      </c>
      <c r="B147" s="48" t="s">
        <v>71</v>
      </c>
      <c r="C147" s="48" t="s">
        <v>259</v>
      </c>
      <c r="D147" s="48" t="s">
        <v>93</v>
      </c>
      <c r="E147" s="48"/>
      <c r="F147" s="49">
        <f>F148</f>
        <v>0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X147" s="49">
        <f>X148</f>
        <v>0</v>
      </c>
    </row>
    <row r="148" spans="1:24" s="25" customFormat="1" ht="31.5" outlineLevel="6">
      <c r="A148" s="47" t="s">
        <v>94</v>
      </c>
      <c r="B148" s="48" t="s">
        <v>71</v>
      </c>
      <c r="C148" s="48" t="s">
        <v>259</v>
      </c>
      <c r="D148" s="48" t="s">
        <v>95</v>
      </c>
      <c r="E148" s="48"/>
      <c r="F148" s="49">
        <v>0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X148" s="49">
        <v>0</v>
      </c>
    </row>
    <row r="149" spans="1:24" s="25" customFormat="1" ht="31.5" outlineLevel="6">
      <c r="A149" s="5" t="s">
        <v>141</v>
      </c>
      <c r="B149" s="6" t="s">
        <v>71</v>
      </c>
      <c r="C149" s="6" t="s">
        <v>260</v>
      </c>
      <c r="D149" s="6" t="s">
        <v>5</v>
      </c>
      <c r="E149" s="6"/>
      <c r="F149" s="7">
        <f>F150</f>
        <v>50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X149" s="7">
        <f>X150</f>
        <v>0</v>
      </c>
    </row>
    <row r="150" spans="1:24" s="25" customFormat="1" ht="15.75" outlineLevel="6">
      <c r="A150" s="47" t="s">
        <v>92</v>
      </c>
      <c r="B150" s="48" t="s">
        <v>71</v>
      </c>
      <c r="C150" s="48" t="s">
        <v>260</v>
      </c>
      <c r="D150" s="48" t="s">
        <v>93</v>
      </c>
      <c r="E150" s="48"/>
      <c r="F150" s="49">
        <f>F151</f>
        <v>50</v>
      </c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X150" s="49">
        <f>X151</f>
        <v>0</v>
      </c>
    </row>
    <row r="151" spans="1:24" s="25" customFormat="1" ht="31.5" outlineLevel="6">
      <c r="A151" s="47" t="s">
        <v>94</v>
      </c>
      <c r="B151" s="48" t="s">
        <v>71</v>
      </c>
      <c r="C151" s="48" t="s">
        <v>260</v>
      </c>
      <c r="D151" s="48" t="s">
        <v>95</v>
      </c>
      <c r="E151" s="48"/>
      <c r="F151" s="49">
        <v>50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X151" s="49">
        <v>0</v>
      </c>
    </row>
    <row r="152" spans="1:24" s="25" customFormat="1" ht="31.5" outlineLevel="6">
      <c r="A152" s="50" t="s">
        <v>211</v>
      </c>
      <c r="B152" s="19" t="s">
        <v>71</v>
      </c>
      <c r="C152" s="19" t="s">
        <v>261</v>
      </c>
      <c r="D152" s="19" t="s">
        <v>5</v>
      </c>
      <c r="E152" s="19"/>
      <c r="F152" s="20">
        <f>F153+F156</f>
        <v>10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X152" s="20">
        <f>X153+X156</f>
        <v>10</v>
      </c>
    </row>
    <row r="153" spans="1:24" s="25" customFormat="1" ht="47.25" outlineLevel="6">
      <c r="A153" s="5" t="s">
        <v>142</v>
      </c>
      <c r="B153" s="6" t="s">
        <v>71</v>
      </c>
      <c r="C153" s="6" t="s">
        <v>262</v>
      </c>
      <c r="D153" s="6" t="s">
        <v>5</v>
      </c>
      <c r="E153" s="6"/>
      <c r="F153" s="7">
        <f>F154</f>
        <v>10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X153" s="7">
        <f>X154</f>
        <v>10</v>
      </c>
    </row>
    <row r="154" spans="1:24" s="25" customFormat="1" ht="15.75" outlineLevel="6">
      <c r="A154" s="47" t="s">
        <v>92</v>
      </c>
      <c r="B154" s="48" t="s">
        <v>71</v>
      </c>
      <c r="C154" s="48" t="s">
        <v>262</v>
      </c>
      <c r="D154" s="48" t="s">
        <v>93</v>
      </c>
      <c r="E154" s="48"/>
      <c r="F154" s="49">
        <f>F155</f>
        <v>10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X154" s="49">
        <f>X155</f>
        <v>10</v>
      </c>
    </row>
    <row r="155" spans="1:24" s="25" customFormat="1" ht="31.5" outlineLevel="6">
      <c r="A155" s="47" t="s">
        <v>94</v>
      </c>
      <c r="B155" s="48" t="s">
        <v>71</v>
      </c>
      <c r="C155" s="48" t="s">
        <v>262</v>
      </c>
      <c r="D155" s="48" t="s">
        <v>95</v>
      </c>
      <c r="E155" s="48"/>
      <c r="F155" s="49">
        <v>10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X155" s="49">
        <v>10</v>
      </c>
    </row>
    <row r="156" spans="1:24" s="25" customFormat="1" ht="47.25" outlineLevel="6">
      <c r="A156" s="5" t="s">
        <v>340</v>
      </c>
      <c r="B156" s="6" t="s">
        <v>71</v>
      </c>
      <c r="C156" s="6" t="s">
        <v>341</v>
      </c>
      <c r="D156" s="6" t="s">
        <v>5</v>
      </c>
      <c r="E156" s="6"/>
      <c r="F156" s="7">
        <f>F157</f>
        <v>0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X156" s="7">
        <f>X157</f>
        <v>0</v>
      </c>
    </row>
    <row r="157" spans="1:24" s="25" customFormat="1" ht="15.75" outlineLevel="6">
      <c r="A157" s="47" t="s">
        <v>92</v>
      </c>
      <c r="B157" s="48" t="s">
        <v>71</v>
      </c>
      <c r="C157" s="48" t="s">
        <v>341</v>
      </c>
      <c r="D157" s="48" t="s">
        <v>93</v>
      </c>
      <c r="E157" s="48"/>
      <c r="F157" s="49">
        <f>F158</f>
        <v>0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X157" s="49">
        <f>X158</f>
        <v>0</v>
      </c>
    </row>
    <row r="158" spans="1:24" s="25" customFormat="1" ht="31.5" outlineLevel="6">
      <c r="A158" s="47" t="s">
        <v>94</v>
      </c>
      <c r="B158" s="48" t="s">
        <v>71</v>
      </c>
      <c r="C158" s="48" t="s">
        <v>341</v>
      </c>
      <c r="D158" s="48" t="s">
        <v>95</v>
      </c>
      <c r="E158" s="48"/>
      <c r="F158" s="49">
        <v>0</v>
      </c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X158" s="49">
        <v>0</v>
      </c>
    </row>
    <row r="159" spans="1:24" s="25" customFormat="1" ht="34.5" customHeight="1" outlineLevel="6">
      <c r="A159" s="50" t="s">
        <v>327</v>
      </c>
      <c r="B159" s="19" t="s">
        <v>71</v>
      </c>
      <c r="C159" s="19" t="s">
        <v>331</v>
      </c>
      <c r="D159" s="19" t="s">
        <v>5</v>
      </c>
      <c r="E159" s="19"/>
      <c r="F159" s="82">
        <f>F160+F162</f>
        <v>0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X159" s="82">
        <f>X160+X162</f>
        <v>0</v>
      </c>
    </row>
    <row r="160" spans="1:24" s="25" customFormat="1" ht="15.75" outlineLevel="6">
      <c r="A160" s="5" t="s">
        <v>115</v>
      </c>
      <c r="B160" s="6" t="s">
        <v>71</v>
      </c>
      <c r="C160" s="6" t="s">
        <v>349</v>
      </c>
      <c r="D160" s="6" t="s">
        <v>116</v>
      </c>
      <c r="E160" s="6"/>
      <c r="F160" s="83">
        <f>F161</f>
        <v>0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X160" s="83">
        <f>X161</f>
        <v>0</v>
      </c>
    </row>
    <row r="161" spans="1:24" s="25" customFormat="1" ht="47.25" outlineLevel="6">
      <c r="A161" s="56" t="s">
        <v>190</v>
      </c>
      <c r="B161" s="48" t="s">
        <v>71</v>
      </c>
      <c r="C161" s="48" t="s">
        <v>349</v>
      </c>
      <c r="D161" s="48" t="s">
        <v>83</v>
      </c>
      <c r="E161" s="48"/>
      <c r="F161" s="84">
        <v>0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X161" s="84">
        <v>0</v>
      </c>
    </row>
    <row r="162" spans="1:24" s="25" customFormat="1" ht="15.75" outlineLevel="6">
      <c r="A162" s="5" t="s">
        <v>115</v>
      </c>
      <c r="B162" s="6" t="s">
        <v>71</v>
      </c>
      <c r="C162" s="6" t="s">
        <v>330</v>
      </c>
      <c r="D162" s="6" t="s">
        <v>116</v>
      </c>
      <c r="E162" s="6"/>
      <c r="F162" s="83">
        <f>F163</f>
        <v>0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X162" s="83">
        <f>X163</f>
        <v>0</v>
      </c>
    </row>
    <row r="163" spans="1:24" s="25" customFormat="1" ht="47.25" outlineLevel="6">
      <c r="A163" s="56" t="s">
        <v>190</v>
      </c>
      <c r="B163" s="48" t="s">
        <v>71</v>
      </c>
      <c r="C163" s="48" t="s">
        <v>330</v>
      </c>
      <c r="D163" s="48" t="s">
        <v>83</v>
      </c>
      <c r="E163" s="48"/>
      <c r="F163" s="49">
        <v>0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X163" s="49">
        <v>0</v>
      </c>
    </row>
    <row r="164" spans="1:24" s="25" customFormat="1" ht="31.5" outlineLevel="6">
      <c r="A164" s="50" t="s">
        <v>388</v>
      </c>
      <c r="B164" s="19" t="s">
        <v>71</v>
      </c>
      <c r="C164" s="19" t="s">
        <v>344</v>
      </c>
      <c r="D164" s="19" t="s">
        <v>5</v>
      </c>
      <c r="E164" s="19"/>
      <c r="F164" s="82">
        <f>F165</f>
        <v>0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X164" s="82">
        <f>X165</f>
        <v>0</v>
      </c>
    </row>
    <row r="165" spans="1:24" s="25" customFormat="1" ht="15.75" outlineLevel="6">
      <c r="A165" s="5" t="s">
        <v>92</v>
      </c>
      <c r="B165" s="6" t="s">
        <v>71</v>
      </c>
      <c r="C165" s="6" t="s">
        <v>345</v>
      </c>
      <c r="D165" s="6" t="s">
        <v>93</v>
      </c>
      <c r="E165" s="6"/>
      <c r="F165" s="83">
        <f>F166</f>
        <v>0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X165" s="83">
        <f>X166</f>
        <v>0</v>
      </c>
    </row>
    <row r="166" spans="1:24" s="25" customFormat="1" ht="31.5" outlineLevel="6">
      <c r="A166" s="56" t="s">
        <v>94</v>
      </c>
      <c r="B166" s="48" t="s">
        <v>71</v>
      </c>
      <c r="C166" s="48" t="s">
        <v>345</v>
      </c>
      <c r="D166" s="48" t="s">
        <v>95</v>
      </c>
      <c r="E166" s="48"/>
      <c r="F166" s="84">
        <v>0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X166" s="84">
        <v>0</v>
      </c>
    </row>
    <row r="167" spans="1:24" s="25" customFormat="1" ht="31.5" outlineLevel="6">
      <c r="A167" s="50" t="s">
        <v>389</v>
      </c>
      <c r="B167" s="19" t="s">
        <v>71</v>
      </c>
      <c r="C167" s="19" t="s">
        <v>366</v>
      </c>
      <c r="D167" s="19" t="s">
        <v>5</v>
      </c>
      <c r="E167" s="19"/>
      <c r="F167" s="82">
        <f>F168</f>
        <v>10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X167" s="82">
        <f>X168</f>
        <v>10</v>
      </c>
    </row>
    <row r="168" spans="1:24" s="25" customFormat="1" ht="15.75" outlineLevel="6">
      <c r="A168" s="5" t="s">
        <v>92</v>
      </c>
      <c r="B168" s="6" t="s">
        <v>71</v>
      </c>
      <c r="C168" s="6" t="s">
        <v>367</v>
      </c>
      <c r="D168" s="6" t="s">
        <v>93</v>
      </c>
      <c r="E168" s="6"/>
      <c r="F168" s="83">
        <f>F169</f>
        <v>10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X168" s="83">
        <f>X169</f>
        <v>10</v>
      </c>
    </row>
    <row r="169" spans="1:24" s="25" customFormat="1" ht="31.5" outlineLevel="6">
      <c r="A169" s="56" t="s">
        <v>94</v>
      </c>
      <c r="B169" s="48" t="s">
        <v>71</v>
      </c>
      <c r="C169" s="48" t="s">
        <v>367</v>
      </c>
      <c r="D169" s="48" t="s">
        <v>95</v>
      </c>
      <c r="E169" s="48"/>
      <c r="F169" s="84">
        <v>10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X169" s="84">
        <v>10</v>
      </c>
    </row>
    <row r="170" spans="1:24" s="25" customFormat="1" ht="31.5" outlineLevel="6">
      <c r="A170" s="50" t="s">
        <v>390</v>
      </c>
      <c r="B170" s="19" t="s">
        <v>71</v>
      </c>
      <c r="C170" s="19" t="s">
        <v>368</v>
      </c>
      <c r="D170" s="19" t="s">
        <v>5</v>
      </c>
      <c r="E170" s="19"/>
      <c r="F170" s="82">
        <f>F171</f>
        <v>2096</v>
      </c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X170" s="82">
        <f>X171</f>
        <v>2096</v>
      </c>
    </row>
    <row r="171" spans="1:24" s="25" customFormat="1" ht="15.75" outlineLevel="6">
      <c r="A171" s="5" t="s">
        <v>92</v>
      </c>
      <c r="B171" s="6" t="s">
        <v>71</v>
      </c>
      <c r="C171" s="6" t="s">
        <v>369</v>
      </c>
      <c r="D171" s="6" t="s">
        <v>93</v>
      </c>
      <c r="E171" s="6"/>
      <c r="F171" s="83">
        <f>F172</f>
        <v>2096</v>
      </c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X171" s="83">
        <f>X172</f>
        <v>2096</v>
      </c>
    </row>
    <row r="172" spans="1:24" s="25" customFormat="1" ht="31.5" outlineLevel="6">
      <c r="A172" s="56" t="s">
        <v>94</v>
      </c>
      <c r="B172" s="48" t="s">
        <v>71</v>
      </c>
      <c r="C172" s="48" t="s">
        <v>369</v>
      </c>
      <c r="D172" s="48" t="s">
        <v>95</v>
      </c>
      <c r="E172" s="48"/>
      <c r="F172" s="84">
        <v>2096</v>
      </c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X172" s="84">
        <v>2096</v>
      </c>
    </row>
    <row r="173" spans="1:24" s="25" customFormat="1" ht="15.75" outlineLevel="6">
      <c r="A173" s="64" t="s">
        <v>143</v>
      </c>
      <c r="B173" s="31" t="s">
        <v>144</v>
      </c>
      <c r="C173" s="31" t="s">
        <v>240</v>
      </c>
      <c r="D173" s="31" t="s">
        <v>5</v>
      </c>
      <c r="E173" s="43"/>
      <c r="F173" s="65">
        <f>F174</f>
        <v>1638.7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X173" s="65">
        <f>X174</f>
        <v>1638.7</v>
      </c>
    </row>
    <row r="174" spans="1:25" ht="15.75" outlineLevel="6">
      <c r="A174" s="66" t="s">
        <v>81</v>
      </c>
      <c r="B174" s="9" t="s">
        <v>82</v>
      </c>
      <c r="C174" s="9" t="s">
        <v>240</v>
      </c>
      <c r="D174" s="9" t="s">
        <v>5</v>
      </c>
      <c r="E174" s="67" t="s">
        <v>5</v>
      </c>
      <c r="F174" s="68">
        <f>F175</f>
        <v>1638.7</v>
      </c>
      <c r="G174" s="32" t="e">
        <f>#REF!</f>
        <v>#REF!</v>
      </c>
      <c r="H174" s="32" t="e">
        <f>#REF!</f>
        <v>#REF!</v>
      </c>
      <c r="I174" s="32" t="e">
        <f>#REF!</f>
        <v>#REF!</v>
      </c>
      <c r="J174" s="32" t="e">
        <f>#REF!</f>
        <v>#REF!</v>
      </c>
      <c r="K174" s="32" t="e">
        <f>#REF!</f>
        <v>#REF!</v>
      </c>
      <c r="L174" s="32" t="e">
        <f>#REF!</f>
        <v>#REF!</v>
      </c>
      <c r="M174" s="32" t="e">
        <f>#REF!</f>
        <v>#REF!</v>
      </c>
      <c r="N174" s="32" t="e">
        <f>#REF!</f>
        <v>#REF!</v>
      </c>
      <c r="O174" s="32" t="e">
        <f>#REF!</f>
        <v>#REF!</v>
      </c>
      <c r="P174" s="32" t="e">
        <f>#REF!</f>
        <v>#REF!</v>
      </c>
      <c r="Q174" s="32" t="e">
        <f>#REF!</f>
        <v>#REF!</v>
      </c>
      <c r="R174" s="32" t="e">
        <f>#REF!</f>
        <v>#REF!</v>
      </c>
      <c r="S174" s="32" t="e">
        <f>#REF!</f>
        <v>#REF!</v>
      </c>
      <c r="T174" s="32" t="e">
        <f>#REF!</f>
        <v>#REF!</v>
      </c>
      <c r="U174" s="32" t="e">
        <f>#REF!</f>
        <v>#REF!</v>
      </c>
      <c r="V174" s="37" t="e">
        <f>#REF!</f>
        <v>#REF!</v>
      </c>
      <c r="W174" s="46"/>
      <c r="X174" s="68">
        <f>X175</f>
        <v>1638.7</v>
      </c>
      <c r="Y174" s="41"/>
    </row>
    <row r="175" spans="1:25" ht="31.5" outlineLevel="6">
      <c r="A175" s="21" t="s">
        <v>130</v>
      </c>
      <c r="B175" s="12" t="s">
        <v>82</v>
      </c>
      <c r="C175" s="12" t="s">
        <v>241</v>
      </c>
      <c r="D175" s="12" t="s">
        <v>5</v>
      </c>
      <c r="E175" s="44"/>
      <c r="F175" s="33">
        <f>F176</f>
        <v>1638.7</v>
      </c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8"/>
      <c r="W175" s="42"/>
      <c r="X175" s="33">
        <f>X176</f>
        <v>1638.7</v>
      </c>
      <c r="Y175" s="41"/>
    </row>
    <row r="176" spans="1:25" ht="31.5" outlineLevel="6">
      <c r="A176" s="21" t="s">
        <v>132</v>
      </c>
      <c r="B176" s="12" t="s">
        <v>82</v>
      </c>
      <c r="C176" s="12" t="s">
        <v>242</v>
      </c>
      <c r="D176" s="12" t="s">
        <v>5</v>
      </c>
      <c r="E176" s="44"/>
      <c r="F176" s="33">
        <f>F177</f>
        <v>1638.7</v>
      </c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8"/>
      <c r="W176" s="42"/>
      <c r="X176" s="33">
        <f>X177</f>
        <v>1638.7</v>
      </c>
      <c r="Y176" s="41"/>
    </row>
    <row r="177" spans="1:25" ht="31.5" outlineLevel="6">
      <c r="A177" s="53" t="s">
        <v>42</v>
      </c>
      <c r="B177" s="19" t="s">
        <v>82</v>
      </c>
      <c r="C177" s="19" t="s">
        <v>263</v>
      </c>
      <c r="D177" s="19" t="s">
        <v>5</v>
      </c>
      <c r="E177" s="54" t="s">
        <v>5</v>
      </c>
      <c r="F177" s="55">
        <f>F178</f>
        <v>1638.7</v>
      </c>
      <c r="G177" s="34">
        <f>G178</f>
        <v>1397.92</v>
      </c>
      <c r="H177" s="34">
        <f aca="true" t="shared" si="22" ref="H177:V177">H178</f>
        <v>0</v>
      </c>
      <c r="I177" s="34">
        <f t="shared" si="22"/>
        <v>0</v>
      </c>
      <c r="J177" s="34">
        <f t="shared" si="22"/>
        <v>0</v>
      </c>
      <c r="K177" s="34">
        <f t="shared" si="22"/>
        <v>0</v>
      </c>
      <c r="L177" s="34">
        <f t="shared" si="22"/>
        <v>0</v>
      </c>
      <c r="M177" s="34">
        <f t="shared" si="22"/>
        <v>0</v>
      </c>
      <c r="N177" s="34">
        <f t="shared" si="22"/>
        <v>0</v>
      </c>
      <c r="O177" s="34">
        <f t="shared" si="22"/>
        <v>0</v>
      </c>
      <c r="P177" s="34">
        <f t="shared" si="22"/>
        <v>0</v>
      </c>
      <c r="Q177" s="34">
        <f t="shared" si="22"/>
        <v>0</v>
      </c>
      <c r="R177" s="34">
        <f t="shared" si="22"/>
        <v>0</v>
      </c>
      <c r="S177" s="34">
        <f t="shared" si="22"/>
        <v>0</v>
      </c>
      <c r="T177" s="34">
        <f t="shared" si="22"/>
        <v>0</v>
      </c>
      <c r="U177" s="34">
        <f t="shared" si="22"/>
        <v>0</v>
      </c>
      <c r="V177" s="39">
        <f t="shared" si="22"/>
        <v>0</v>
      </c>
      <c r="W177" s="40"/>
      <c r="X177" s="55">
        <f>X178</f>
        <v>1638.7</v>
      </c>
      <c r="Y177" s="41"/>
    </row>
    <row r="178" spans="1:25" ht="15.75" outlineLevel="6">
      <c r="A178" s="24" t="s">
        <v>111</v>
      </c>
      <c r="B178" s="6" t="s">
        <v>82</v>
      </c>
      <c r="C178" s="6" t="s">
        <v>263</v>
      </c>
      <c r="D178" s="6" t="s">
        <v>112</v>
      </c>
      <c r="E178" s="45" t="s">
        <v>18</v>
      </c>
      <c r="F178" s="34">
        <v>1638.7</v>
      </c>
      <c r="G178" s="34">
        <v>1397.92</v>
      </c>
      <c r="H178" s="35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36"/>
      <c r="W178" s="40"/>
      <c r="X178" s="34">
        <v>1638.7</v>
      </c>
      <c r="Y178" s="41"/>
    </row>
    <row r="179" spans="1:24" s="25" customFormat="1" ht="32.25" customHeight="1" outlineLevel="6">
      <c r="A179" s="16" t="s">
        <v>59</v>
      </c>
      <c r="B179" s="17" t="s">
        <v>58</v>
      </c>
      <c r="C179" s="17" t="s">
        <v>240</v>
      </c>
      <c r="D179" s="17" t="s">
        <v>5</v>
      </c>
      <c r="E179" s="17"/>
      <c r="F179" s="18">
        <f aca="true" t="shared" si="23" ref="F179:F184">F180</f>
        <v>50</v>
      </c>
      <c r="G179" s="18">
        <f aca="true" t="shared" si="24" ref="G179:V179">G180</f>
        <v>0</v>
      </c>
      <c r="H179" s="18">
        <f t="shared" si="24"/>
        <v>0</v>
      </c>
      <c r="I179" s="18">
        <f t="shared" si="24"/>
        <v>0</v>
      </c>
      <c r="J179" s="18">
        <f t="shared" si="24"/>
        <v>0</v>
      </c>
      <c r="K179" s="18">
        <f t="shared" si="24"/>
        <v>0</v>
      </c>
      <c r="L179" s="18">
        <f t="shared" si="24"/>
        <v>0</v>
      </c>
      <c r="M179" s="18">
        <f t="shared" si="24"/>
        <v>0</v>
      </c>
      <c r="N179" s="18">
        <f t="shared" si="24"/>
        <v>0</v>
      </c>
      <c r="O179" s="18">
        <f t="shared" si="24"/>
        <v>0</v>
      </c>
      <c r="P179" s="18">
        <f t="shared" si="24"/>
        <v>0</v>
      </c>
      <c r="Q179" s="18">
        <f t="shared" si="24"/>
        <v>0</v>
      </c>
      <c r="R179" s="18">
        <f t="shared" si="24"/>
        <v>0</v>
      </c>
      <c r="S179" s="18">
        <f t="shared" si="24"/>
        <v>0</v>
      </c>
      <c r="T179" s="18">
        <f t="shared" si="24"/>
        <v>0</v>
      </c>
      <c r="U179" s="18">
        <f t="shared" si="24"/>
        <v>0</v>
      </c>
      <c r="V179" s="18">
        <f t="shared" si="24"/>
        <v>0</v>
      </c>
      <c r="X179" s="18">
        <f aca="true" t="shared" si="25" ref="X179:X184">X180</f>
        <v>50</v>
      </c>
    </row>
    <row r="180" spans="1:24" s="25" customFormat="1" ht="48" customHeight="1" outlineLevel="3">
      <c r="A180" s="8" t="s">
        <v>34</v>
      </c>
      <c r="B180" s="9" t="s">
        <v>10</v>
      </c>
      <c r="C180" s="9" t="s">
        <v>240</v>
      </c>
      <c r="D180" s="9" t="s">
        <v>5</v>
      </c>
      <c r="E180" s="9"/>
      <c r="F180" s="10">
        <f t="shared" si="23"/>
        <v>50</v>
      </c>
      <c r="G180" s="10">
        <f aca="true" t="shared" si="26" ref="G180:V180">G182</f>
        <v>0</v>
      </c>
      <c r="H180" s="10">
        <f t="shared" si="26"/>
        <v>0</v>
      </c>
      <c r="I180" s="10">
        <f t="shared" si="26"/>
        <v>0</v>
      </c>
      <c r="J180" s="10">
        <f t="shared" si="26"/>
        <v>0</v>
      </c>
      <c r="K180" s="10">
        <f t="shared" si="26"/>
        <v>0</v>
      </c>
      <c r="L180" s="10">
        <f t="shared" si="26"/>
        <v>0</v>
      </c>
      <c r="M180" s="10">
        <f t="shared" si="26"/>
        <v>0</v>
      </c>
      <c r="N180" s="10">
        <f t="shared" si="26"/>
        <v>0</v>
      </c>
      <c r="O180" s="10">
        <f t="shared" si="26"/>
        <v>0</v>
      </c>
      <c r="P180" s="10">
        <f t="shared" si="26"/>
        <v>0</v>
      </c>
      <c r="Q180" s="10">
        <f t="shared" si="26"/>
        <v>0</v>
      </c>
      <c r="R180" s="10">
        <f t="shared" si="26"/>
        <v>0</v>
      </c>
      <c r="S180" s="10">
        <f t="shared" si="26"/>
        <v>0</v>
      </c>
      <c r="T180" s="10">
        <f t="shared" si="26"/>
        <v>0</v>
      </c>
      <c r="U180" s="10">
        <f t="shared" si="26"/>
        <v>0</v>
      </c>
      <c r="V180" s="10">
        <f t="shared" si="26"/>
        <v>0</v>
      </c>
      <c r="X180" s="10">
        <f t="shared" si="25"/>
        <v>50</v>
      </c>
    </row>
    <row r="181" spans="1:24" s="25" customFormat="1" ht="34.5" customHeight="1" outlineLevel="3">
      <c r="A181" s="21" t="s">
        <v>130</v>
      </c>
      <c r="B181" s="9" t="s">
        <v>10</v>
      </c>
      <c r="C181" s="9" t="s">
        <v>241</v>
      </c>
      <c r="D181" s="9" t="s">
        <v>5</v>
      </c>
      <c r="E181" s="9"/>
      <c r="F181" s="10">
        <f t="shared" si="23"/>
        <v>50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X181" s="10">
        <f t="shared" si="25"/>
        <v>50</v>
      </c>
    </row>
    <row r="182" spans="1:24" s="25" customFormat="1" ht="30.75" customHeight="1" outlineLevel="3">
      <c r="A182" s="21" t="s">
        <v>132</v>
      </c>
      <c r="B182" s="12" t="s">
        <v>10</v>
      </c>
      <c r="C182" s="12" t="s">
        <v>242</v>
      </c>
      <c r="D182" s="12" t="s">
        <v>5</v>
      </c>
      <c r="E182" s="12"/>
      <c r="F182" s="13">
        <f t="shared" si="23"/>
        <v>50</v>
      </c>
      <c r="G182" s="13">
        <f aca="true" t="shared" si="27" ref="G182:V183">G183</f>
        <v>0</v>
      </c>
      <c r="H182" s="13">
        <f t="shared" si="27"/>
        <v>0</v>
      </c>
      <c r="I182" s="13">
        <f t="shared" si="27"/>
        <v>0</v>
      </c>
      <c r="J182" s="13">
        <f t="shared" si="27"/>
        <v>0</v>
      </c>
      <c r="K182" s="13">
        <f t="shared" si="27"/>
        <v>0</v>
      </c>
      <c r="L182" s="13">
        <f t="shared" si="27"/>
        <v>0</v>
      </c>
      <c r="M182" s="13">
        <f t="shared" si="27"/>
        <v>0</v>
      </c>
      <c r="N182" s="13">
        <f t="shared" si="27"/>
        <v>0</v>
      </c>
      <c r="O182" s="13">
        <f t="shared" si="27"/>
        <v>0</v>
      </c>
      <c r="P182" s="13">
        <f t="shared" si="27"/>
        <v>0</v>
      </c>
      <c r="Q182" s="13">
        <f t="shared" si="27"/>
        <v>0</v>
      </c>
      <c r="R182" s="13">
        <f t="shared" si="27"/>
        <v>0</v>
      </c>
      <c r="S182" s="13">
        <f t="shared" si="27"/>
        <v>0</v>
      </c>
      <c r="T182" s="13">
        <f t="shared" si="27"/>
        <v>0</v>
      </c>
      <c r="U182" s="13">
        <f t="shared" si="27"/>
        <v>0</v>
      </c>
      <c r="V182" s="13">
        <f t="shared" si="27"/>
        <v>0</v>
      </c>
      <c r="X182" s="13">
        <f t="shared" si="25"/>
        <v>50</v>
      </c>
    </row>
    <row r="183" spans="1:24" s="25" customFormat="1" ht="32.25" customHeight="1" outlineLevel="4">
      <c r="A183" s="50" t="s">
        <v>145</v>
      </c>
      <c r="B183" s="19" t="s">
        <v>10</v>
      </c>
      <c r="C183" s="19" t="s">
        <v>264</v>
      </c>
      <c r="D183" s="19" t="s">
        <v>5</v>
      </c>
      <c r="E183" s="19"/>
      <c r="F183" s="20">
        <f t="shared" si="23"/>
        <v>50</v>
      </c>
      <c r="G183" s="7">
        <f t="shared" si="27"/>
        <v>0</v>
      </c>
      <c r="H183" s="7">
        <f t="shared" si="27"/>
        <v>0</v>
      </c>
      <c r="I183" s="7">
        <f t="shared" si="27"/>
        <v>0</v>
      </c>
      <c r="J183" s="7">
        <f t="shared" si="27"/>
        <v>0</v>
      </c>
      <c r="K183" s="7">
        <f t="shared" si="27"/>
        <v>0</v>
      </c>
      <c r="L183" s="7">
        <f t="shared" si="27"/>
        <v>0</v>
      </c>
      <c r="M183" s="7">
        <f t="shared" si="27"/>
        <v>0</v>
      </c>
      <c r="N183" s="7">
        <f t="shared" si="27"/>
        <v>0</v>
      </c>
      <c r="O183" s="7">
        <f t="shared" si="27"/>
        <v>0</v>
      </c>
      <c r="P183" s="7">
        <f t="shared" si="27"/>
        <v>0</v>
      </c>
      <c r="Q183" s="7">
        <f t="shared" si="27"/>
        <v>0</v>
      </c>
      <c r="R183" s="7">
        <f t="shared" si="27"/>
        <v>0</v>
      </c>
      <c r="S183" s="7">
        <f t="shared" si="27"/>
        <v>0</v>
      </c>
      <c r="T183" s="7">
        <f t="shared" si="27"/>
        <v>0</v>
      </c>
      <c r="U183" s="7">
        <f t="shared" si="27"/>
        <v>0</v>
      </c>
      <c r="V183" s="7">
        <f t="shared" si="27"/>
        <v>0</v>
      </c>
      <c r="X183" s="20">
        <f t="shared" si="25"/>
        <v>50</v>
      </c>
    </row>
    <row r="184" spans="1:24" s="25" customFormat="1" ht="15.75" outlineLevel="5">
      <c r="A184" s="5" t="s">
        <v>92</v>
      </c>
      <c r="B184" s="6" t="s">
        <v>10</v>
      </c>
      <c r="C184" s="6" t="s">
        <v>264</v>
      </c>
      <c r="D184" s="6" t="s">
        <v>93</v>
      </c>
      <c r="E184" s="6"/>
      <c r="F184" s="7">
        <f t="shared" si="23"/>
        <v>50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X184" s="7">
        <f t="shared" si="25"/>
        <v>50</v>
      </c>
    </row>
    <row r="185" spans="1:24" s="25" customFormat="1" ht="31.5" outlineLevel="5">
      <c r="A185" s="47" t="s">
        <v>94</v>
      </c>
      <c r="B185" s="48" t="s">
        <v>10</v>
      </c>
      <c r="C185" s="48" t="s">
        <v>264</v>
      </c>
      <c r="D185" s="48" t="s">
        <v>95</v>
      </c>
      <c r="E185" s="48"/>
      <c r="F185" s="49">
        <v>50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X185" s="49">
        <v>50</v>
      </c>
    </row>
    <row r="186" spans="1:24" s="25" customFormat="1" ht="18.75" outlineLevel="6">
      <c r="A186" s="16" t="s">
        <v>57</v>
      </c>
      <c r="B186" s="17" t="s">
        <v>56</v>
      </c>
      <c r="C186" s="17" t="s">
        <v>240</v>
      </c>
      <c r="D186" s="17" t="s">
        <v>5</v>
      </c>
      <c r="E186" s="17"/>
      <c r="F186" s="80">
        <f>F198+F218+F187+F193</f>
        <v>15302.542</v>
      </c>
      <c r="G186" s="80" t="e">
        <f aca="true" t="shared" si="28" ref="G186:X186">G198+G218+G187+G193</f>
        <v>#REF!</v>
      </c>
      <c r="H186" s="80" t="e">
        <f t="shared" si="28"/>
        <v>#REF!</v>
      </c>
      <c r="I186" s="80" t="e">
        <f t="shared" si="28"/>
        <v>#REF!</v>
      </c>
      <c r="J186" s="80" t="e">
        <f t="shared" si="28"/>
        <v>#REF!</v>
      </c>
      <c r="K186" s="80" t="e">
        <f t="shared" si="28"/>
        <v>#REF!</v>
      </c>
      <c r="L186" s="80" t="e">
        <f t="shared" si="28"/>
        <v>#REF!</v>
      </c>
      <c r="M186" s="80" t="e">
        <f t="shared" si="28"/>
        <v>#REF!</v>
      </c>
      <c r="N186" s="80" t="e">
        <f t="shared" si="28"/>
        <v>#REF!</v>
      </c>
      <c r="O186" s="80" t="e">
        <f t="shared" si="28"/>
        <v>#REF!</v>
      </c>
      <c r="P186" s="80" t="e">
        <f t="shared" si="28"/>
        <v>#REF!</v>
      </c>
      <c r="Q186" s="80" t="e">
        <f t="shared" si="28"/>
        <v>#REF!</v>
      </c>
      <c r="R186" s="80" t="e">
        <f t="shared" si="28"/>
        <v>#REF!</v>
      </c>
      <c r="S186" s="80" t="e">
        <f t="shared" si="28"/>
        <v>#REF!</v>
      </c>
      <c r="T186" s="80" t="e">
        <f t="shared" si="28"/>
        <v>#REF!</v>
      </c>
      <c r="U186" s="80" t="e">
        <f t="shared" si="28"/>
        <v>#REF!</v>
      </c>
      <c r="V186" s="80" t="e">
        <f t="shared" si="28"/>
        <v>#REF!</v>
      </c>
      <c r="W186" s="80" t="e">
        <f t="shared" si="28"/>
        <v>#REF!</v>
      </c>
      <c r="X186" s="80">
        <f t="shared" si="28"/>
        <v>15302.542</v>
      </c>
    </row>
    <row r="187" spans="1:24" s="25" customFormat="1" ht="18.75" outlineLevel="6">
      <c r="A187" s="69" t="s">
        <v>196</v>
      </c>
      <c r="B187" s="9" t="s">
        <v>198</v>
      </c>
      <c r="C187" s="9" t="s">
        <v>240</v>
      </c>
      <c r="D187" s="9" t="s">
        <v>5</v>
      </c>
      <c r="E187" s="9"/>
      <c r="F187" s="81">
        <f>F188</f>
        <v>499.319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X187" s="81">
        <f>X188</f>
        <v>499.319</v>
      </c>
    </row>
    <row r="188" spans="1:24" s="25" customFormat="1" ht="31.5" outlineLevel="6">
      <c r="A188" s="21" t="s">
        <v>130</v>
      </c>
      <c r="B188" s="9" t="s">
        <v>198</v>
      </c>
      <c r="C188" s="9" t="s">
        <v>241</v>
      </c>
      <c r="D188" s="9" t="s">
        <v>5</v>
      </c>
      <c r="E188" s="9"/>
      <c r="F188" s="81">
        <f>F189</f>
        <v>499.319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X188" s="81">
        <f>X189</f>
        <v>499.319</v>
      </c>
    </row>
    <row r="189" spans="1:24" s="25" customFormat="1" ht="31.5" outlineLevel="6">
      <c r="A189" s="21" t="s">
        <v>132</v>
      </c>
      <c r="B189" s="9" t="s">
        <v>198</v>
      </c>
      <c r="C189" s="9" t="s">
        <v>242</v>
      </c>
      <c r="D189" s="9" t="s">
        <v>5</v>
      </c>
      <c r="E189" s="9"/>
      <c r="F189" s="81">
        <f>F190</f>
        <v>499.319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X189" s="81">
        <f>X190</f>
        <v>499.319</v>
      </c>
    </row>
    <row r="190" spans="1:24" s="25" customFormat="1" ht="47.25" outlineLevel="6">
      <c r="A190" s="63" t="s">
        <v>197</v>
      </c>
      <c r="B190" s="19" t="s">
        <v>198</v>
      </c>
      <c r="C190" s="19" t="s">
        <v>265</v>
      </c>
      <c r="D190" s="19" t="s">
        <v>5</v>
      </c>
      <c r="E190" s="19"/>
      <c r="F190" s="82">
        <f>F191</f>
        <v>499.319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X190" s="82">
        <f>X191</f>
        <v>499.319</v>
      </c>
    </row>
    <row r="191" spans="1:24" s="25" customFormat="1" ht="18.75" outlineLevel="6">
      <c r="A191" s="5" t="s">
        <v>92</v>
      </c>
      <c r="B191" s="6" t="s">
        <v>198</v>
      </c>
      <c r="C191" s="6" t="s">
        <v>265</v>
      </c>
      <c r="D191" s="6" t="s">
        <v>93</v>
      </c>
      <c r="E191" s="6"/>
      <c r="F191" s="83">
        <f>F192</f>
        <v>499.319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X191" s="83">
        <f>X192</f>
        <v>499.319</v>
      </c>
    </row>
    <row r="192" spans="1:24" s="25" customFormat="1" ht="31.5" outlineLevel="6">
      <c r="A192" s="47" t="s">
        <v>94</v>
      </c>
      <c r="B192" s="48" t="s">
        <v>198</v>
      </c>
      <c r="C192" s="48" t="s">
        <v>265</v>
      </c>
      <c r="D192" s="48" t="s">
        <v>95</v>
      </c>
      <c r="E192" s="48"/>
      <c r="F192" s="84">
        <v>499.319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X192" s="84">
        <v>499.319</v>
      </c>
    </row>
    <row r="193" spans="1:24" s="25" customFormat="1" ht="18.75" outlineLevel="6">
      <c r="A193" s="21" t="s">
        <v>398</v>
      </c>
      <c r="B193" s="9" t="s">
        <v>399</v>
      </c>
      <c r="C193" s="9" t="s">
        <v>240</v>
      </c>
      <c r="D193" s="9" t="s">
        <v>5</v>
      </c>
      <c r="E193" s="9"/>
      <c r="F193" s="81">
        <f>F194</f>
        <v>3.223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X193" s="81">
        <f>X194</f>
        <v>3.223</v>
      </c>
    </row>
    <row r="194" spans="1:24" s="25" customFormat="1" ht="31.5" outlineLevel="6">
      <c r="A194" s="21" t="s">
        <v>130</v>
      </c>
      <c r="B194" s="9" t="s">
        <v>399</v>
      </c>
      <c r="C194" s="9" t="s">
        <v>242</v>
      </c>
      <c r="D194" s="9" t="s">
        <v>5</v>
      </c>
      <c r="E194" s="9"/>
      <c r="F194" s="81">
        <f>F195</f>
        <v>3.223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X194" s="81">
        <f>X195</f>
        <v>3.223</v>
      </c>
    </row>
    <row r="195" spans="1:24" s="25" customFormat="1" ht="78.75" outlineLevel="6">
      <c r="A195" s="50" t="s">
        <v>400</v>
      </c>
      <c r="B195" s="19" t="s">
        <v>399</v>
      </c>
      <c r="C195" s="19" t="s">
        <v>401</v>
      </c>
      <c r="D195" s="19" t="s">
        <v>5</v>
      </c>
      <c r="E195" s="19"/>
      <c r="F195" s="82">
        <f>F196</f>
        <v>3.223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X195" s="82">
        <f>X196</f>
        <v>3.223</v>
      </c>
    </row>
    <row r="196" spans="1:24" s="25" customFormat="1" ht="18.75" outlineLevel="6">
      <c r="A196" s="5" t="s">
        <v>92</v>
      </c>
      <c r="B196" s="6" t="s">
        <v>399</v>
      </c>
      <c r="C196" s="6" t="s">
        <v>401</v>
      </c>
      <c r="D196" s="6" t="s">
        <v>93</v>
      </c>
      <c r="E196" s="6"/>
      <c r="F196" s="83">
        <f>F197</f>
        <v>3.223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X196" s="83">
        <f>X197</f>
        <v>3.223</v>
      </c>
    </row>
    <row r="197" spans="1:24" s="25" customFormat="1" ht="31.5" outlineLevel="6">
      <c r="A197" s="47" t="s">
        <v>94</v>
      </c>
      <c r="B197" s="48" t="s">
        <v>399</v>
      </c>
      <c r="C197" s="48" t="s">
        <v>401</v>
      </c>
      <c r="D197" s="48" t="s">
        <v>95</v>
      </c>
      <c r="E197" s="48"/>
      <c r="F197" s="84">
        <v>3.223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X197" s="84">
        <v>3.223</v>
      </c>
    </row>
    <row r="198" spans="1:24" s="25" customFormat="1" ht="15.75" outlineLevel="6">
      <c r="A198" s="21" t="s">
        <v>63</v>
      </c>
      <c r="B198" s="9" t="s">
        <v>62</v>
      </c>
      <c r="C198" s="9" t="s">
        <v>240</v>
      </c>
      <c r="D198" s="9" t="s">
        <v>5</v>
      </c>
      <c r="E198" s="9"/>
      <c r="F198" s="81">
        <f>F203+F199</f>
        <v>14000</v>
      </c>
      <c r="G198" s="81">
        <f aca="true" t="shared" si="29" ref="G198:X198">G203+G199</f>
        <v>0</v>
      </c>
      <c r="H198" s="81">
        <f t="shared" si="29"/>
        <v>0</v>
      </c>
      <c r="I198" s="81">
        <f t="shared" si="29"/>
        <v>0</v>
      </c>
      <c r="J198" s="81">
        <f t="shared" si="29"/>
        <v>0</v>
      </c>
      <c r="K198" s="81">
        <f t="shared" si="29"/>
        <v>0</v>
      </c>
      <c r="L198" s="81">
        <f t="shared" si="29"/>
        <v>0</v>
      </c>
      <c r="M198" s="81">
        <f t="shared" si="29"/>
        <v>0</v>
      </c>
      <c r="N198" s="81">
        <f t="shared" si="29"/>
        <v>0</v>
      </c>
      <c r="O198" s="81">
        <f t="shared" si="29"/>
        <v>0</v>
      </c>
      <c r="P198" s="81">
        <f t="shared" si="29"/>
        <v>0</v>
      </c>
      <c r="Q198" s="81">
        <f t="shared" si="29"/>
        <v>0</v>
      </c>
      <c r="R198" s="81">
        <f t="shared" si="29"/>
        <v>0</v>
      </c>
      <c r="S198" s="81">
        <f t="shared" si="29"/>
        <v>0</v>
      </c>
      <c r="T198" s="81">
        <f t="shared" si="29"/>
        <v>0</v>
      </c>
      <c r="U198" s="81">
        <f t="shared" si="29"/>
        <v>0</v>
      </c>
      <c r="V198" s="81">
        <f t="shared" si="29"/>
        <v>0</v>
      </c>
      <c r="W198" s="81">
        <f t="shared" si="29"/>
        <v>0</v>
      </c>
      <c r="X198" s="81">
        <f t="shared" si="29"/>
        <v>14000</v>
      </c>
    </row>
    <row r="199" spans="1:24" s="25" customFormat="1" ht="31.5" outlineLevel="6">
      <c r="A199" s="8" t="s">
        <v>391</v>
      </c>
      <c r="B199" s="9" t="s">
        <v>62</v>
      </c>
      <c r="C199" s="9" t="s">
        <v>271</v>
      </c>
      <c r="D199" s="9" t="s">
        <v>5</v>
      </c>
      <c r="E199" s="9"/>
      <c r="F199" s="81">
        <f>F200+F205</f>
        <v>2000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X199" s="81">
        <f>X200+X205</f>
        <v>2000</v>
      </c>
    </row>
    <row r="200" spans="1:24" s="25" customFormat="1" ht="110.25" outlineLevel="6">
      <c r="A200" s="50" t="s">
        <v>381</v>
      </c>
      <c r="B200" s="19" t="s">
        <v>62</v>
      </c>
      <c r="C200" s="19" t="s">
        <v>382</v>
      </c>
      <c r="D200" s="19" t="s">
        <v>5</v>
      </c>
      <c r="E200" s="19"/>
      <c r="F200" s="82">
        <f>F201</f>
        <v>2000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X200" s="82">
        <f>X201</f>
        <v>2000</v>
      </c>
    </row>
    <row r="201" spans="1:24" s="25" customFormat="1" ht="47.25" outlineLevel="6">
      <c r="A201" s="5" t="s">
        <v>360</v>
      </c>
      <c r="B201" s="6" t="s">
        <v>62</v>
      </c>
      <c r="C201" s="6" t="s">
        <v>382</v>
      </c>
      <c r="D201" s="6" t="s">
        <v>383</v>
      </c>
      <c r="E201" s="6"/>
      <c r="F201" s="83">
        <f>F202</f>
        <v>2000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X201" s="83">
        <f>X202</f>
        <v>2000</v>
      </c>
    </row>
    <row r="202" spans="1:24" s="25" customFormat="1" ht="47.25" outlineLevel="6">
      <c r="A202" s="47" t="s">
        <v>360</v>
      </c>
      <c r="B202" s="48" t="s">
        <v>62</v>
      </c>
      <c r="C202" s="48" t="s">
        <v>382</v>
      </c>
      <c r="D202" s="48" t="s">
        <v>357</v>
      </c>
      <c r="E202" s="48"/>
      <c r="F202" s="84">
        <v>2000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X202" s="84">
        <v>2000</v>
      </c>
    </row>
    <row r="203" spans="1:24" s="25" customFormat="1" ht="31.5" outlineLevel="6">
      <c r="A203" s="8" t="s">
        <v>392</v>
      </c>
      <c r="B203" s="12" t="s">
        <v>62</v>
      </c>
      <c r="C203" s="12" t="s">
        <v>266</v>
      </c>
      <c r="D203" s="12" t="s">
        <v>5</v>
      </c>
      <c r="E203" s="12"/>
      <c r="F203" s="86">
        <f>F204+F212+F207+F210+F215</f>
        <v>12000</v>
      </c>
      <c r="G203" s="13">
        <f aca="true" t="shared" si="30" ref="G203:V203">G204</f>
        <v>0</v>
      </c>
      <c r="H203" s="13">
        <f t="shared" si="30"/>
        <v>0</v>
      </c>
      <c r="I203" s="13">
        <f t="shared" si="30"/>
        <v>0</v>
      </c>
      <c r="J203" s="13">
        <f t="shared" si="30"/>
        <v>0</v>
      </c>
      <c r="K203" s="13">
        <f t="shared" si="30"/>
        <v>0</v>
      </c>
      <c r="L203" s="13">
        <f t="shared" si="30"/>
        <v>0</v>
      </c>
      <c r="M203" s="13">
        <f t="shared" si="30"/>
        <v>0</v>
      </c>
      <c r="N203" s="13">
        <f t="shared" si="30"/>
        <v>0</v>
      </c>
      <c r="O203" s="13">
        <f t="shared" si="30"/>
        <v>0</v>
      </c>
      <c r="P203" s="13">
        <f t="shared" si="30"/>
        <v>0</v>
      </c>
      <c r="Q203" s="13">
        <f t="shared" si="30"/>
        <v>0</v>
      </c>
      <c r="R203" s="13">
        <f t="shared" si="30"/>
        <v>0</v>
      </c>
      <c r="S203" s="13">
        <f t="shared" si="30"/>
        <v>0</v>
      </c>
      <c r="T203" s="13">
        <f t="shared" si="30"/>
        <v>0</v>
      </c>
      <c r="U203" s="13">
        <f t="shared" si="30"/>
        <v>0</v>
      </c>
      <c r="V203" s="13">
        <f t="shared" si="30"/>
        <v>0</v>
      </c>
      <c r="X203" s="86">
        <f>X204+X212+X207+X210+X215</f>
        <v>12000</v>
      </c>
    </row>
    <row r="204" spans="1:24" s="25" customFormat="1" ht="51.75" customHeight="1" outlineLevel="6">
      <c r="A204" s="50" t="s">
        <v>146</v>
      </c>
      <c r="B204" s="19" t="s">
        <v>62</v>
      </c>
      <c r="C204" s="19" t="s">
        <v>267</v>
      </c>
      <c r="D204" s="19" t="s">
        <v>5</v>
      </c>
      <c r="E204" s="19"/>
      <c r="F204" s="82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2">
        <f>X205</f>
        <v>0</v>
      </c>
    </row>
    <row r="205" spans="1:24" s="25" customFormat="1" ht="15.75" outlineLevel="6">
      <c r="A205" s="5" t="s">
        <v>92</v>
      </c>
      <c r="B205" s="6" t="s">
        <v>62</v>
      </c>
      <c r="C205" s="6" t="s">
        <v>267</v>
      </c>
      <c r="D205" s="6" t="s">
        <v>93</v>
      </c>
      <c r="E205" s="6"/>
      <c r="F205" s="83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3">
        <f>X206</f>
        <v>0</v>
      </c>
    </row>
    <row r="206" spans="1:24" s="25" customFormat="1" ht="31.5" outlineLevel="6">
      <c r="A206" s="47" t="s">
        <v>94</v>
      </c>
      <c r="B206" s="48" t="s">
        <v>62</v>
      </c>
      <c r="C206" s="48" t="s">
        <v>267</v>
      </c>
      <c r="D206" s="48" t="s">
        <v>95</v>
      </c>
      <c r="E206" s="48"/>
      <c r="F206" s="84"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84">
        <v>0</v>
      </c>
    </row>
    <row r="207" spans="1:24" s="25" customFormat="1" ht="49.5" customHeight="1" outlineLevel="6">
      <c r="A207" s="50" t="s">
        <v>204</v>
      </c>
      <c r="B207" s="19" t="s">
        <v>62</v>
      </c>
      <c r="C207" s="19" t="s">
        <v>268</v>
      </c>
      <c r="D207" s="19" t="s">
        <v>5</v>
      </c>
      <c r="E207" s="19"/>
      <c r="F207" s="82">
        <f>F208</f>
        <v>12000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82">
        <f>X208</f>
        <v>12000</v>
      </c>
    </row>
    <row r="208" spans="1:24" s="25" customFormat="1" ht="15.75" outlineLevel="6">
      <c r="A208" s="5" t="s">
        <v>92</v>
      </c>
      <c r="B208" s="6" t="s">
        <v>62</v>
      </c>
      <c r="C208" s="6" t="s">
        <v>268</v>
      </c>
      <c r="D208" s="6" t="s">
        <v>93</v>
      </c>
      <c r="E208" s="6"/>
      <c r="F208" s="83">
        <f>F209</f>
        <v>12000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3">
        <f>X209</f>
        <v>12000</v>
      </c>
    </row>
    <row r="209" spans="1:24" s="25" customFormat="1" ht="31.5" outlineLevel="6">
      <c r="A209" s="47" t="s">
        <v>94</v>
      </c>
      <c r="B209" s="48" t="s">
        <v>62</v>
      </c>
      <c r="C209" s="48" t="s">
        <v>268</v>
      </c>
      <c r="D209" s="48" t="s">
        <v>95</v>
      </c>
      <c r="E209" s="48"/>
      <c r="F209" s="84">
        <v>12000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4">
        <v>12000</v>
      </c>
    </row>
    <row r="210" spans="1:24" s="25" customFormat="1" ht="63" outlineLevel="6">
      <c r="A210" s="50" t="s">
        <v>205</v>
      </c>
      <c r="B210" s="19" t="s">
        <v>62</v>
      </c>
      <c r="C210" s="19" t="s">
        <v>269</v>
      </c>
      <c r="D210" s="19" t="s">
        <v>5</v>
      </c>
      <c r="E210" s="19"/>
      <c r="F210" s="82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2">
        <f>X211</f>
        <v>0</v>
      </c>
    </row>
    <row r="211" spans="1:24" s="25" customFormat="1" ht="15.75" outlineLevel="6">
      <c r="A211" s="47" t="s">
        <v>114</v>
      </c>
      <c r="B211" s="48" t="s">
        <v>62</v>
      </c>
      <c r="C211" s="48" t="s">
        <v>269</v>
      </c>
      <c r="D211" s="48" t="s">
        <v>113</v>
      </c>
      <c r="E211" s="48"/>
      <c r="F211" s="84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4">
        <v>0</v>
      </c>
    </row>
    <row r="212" spans="1:24" s="25" customFormat="1" ht="31.5" outlineLevel="6">
      <c r="A212" s="85" t="s">
        <v>192</v>
      </c>
      <c r="B212" s="19" t="s">
        <v>62</v>
      </c>
      <c r="C212" s="19" t="s">
        <v>270</v>
      </c>
      <c r="D212" s="19" t="s">
        <v>5</v>
      </c>
      <c r="E212" s="19"/>
      <c r="F212" s="82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2">
        <f>X213</f>
        <v>0</v>
      </c>
    </row>
    <row r="213" spans="1:24" s="25" customFormat="1" ht="15.75" outlineLevel="6">
      <c r="A213" s="5" t="s">
        <v>92</v>
      </c>
      <c r="B213" s="6" t="s">
        <v>62</v>
      </c>
      <c r="C213" s="6" t="s">
        <v>270</v>
      </c>
      <c r="D213" s="6" t="s">
        <v>93</v>
      </c>
      <c r="E213" s="6"/>
      <c r="F213" s="83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3">
        <f>X214</f>
        <v>0</v>
      </c>
    </row>
    <row r="214" spans="1:24" s="25" customFormat="1" ht="31.5" outlineLevel="6">
      <c r="A214" s="47" t="s">
        <v>94</v>
      </c>
      <c r="B214" s="48" t="s">
        <v>62</v>
      </c>
      <c r="C214" s="48" t="s">
        <v>270</v>
      </c>
      <c r="D214" s="48" t="s">
        <v>95</v>
      </c>
      <c r="E214" s="48"/>
      <c r="F214" s="84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4">
        <v>0</v>
      </c>
    </row>
    <row r="215" spans="1:24" s="25" customFormat="1" ht="66.75" customHeight="1" outlineLevel="6">
      <c r="A215" s="85" t="s">
        <v>355</v>
      </c>
      <c r="B215" s="19" t="s">
        <v>62</v>
      </c>
      <c r="C215" s="19" t="s">
        <v>354</v>
      </c>
      <c r="D215" s="19" t="s">
        <v>5</v>
      </c>
      <c r="E215" s="19"/>
      <c r="F215" s="82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2">
        <f>X216</f>
        <v>0</v>
      </c>
    </row>
    <row r="216" spans="1:24" s="25" customFormat="1" ht="15.75" outlineLevel="6">
      <c r="A216" s="5" t="s">
        <v>92</v>
      </c>
      <c r="B216" s="6" t="s">
        <v>62</v>
      </c>
      <c r="C216" s="6" t="s">
        <v>354</v>
      </c>
      <c r="D216" s="6" t="s">
        <v>93</v>
      </c>
      <c r="E216" s="6"/>
      <c r="F216" s="83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83">
        <f>X217</f>
        <v>0</v>
      </c>
    </row>
    <row r="217" spans="1:24" s="25" customFormat="1" ht="31.5" outlineLevel="6">
      <c r="A217" s="47" t="s">
        <v>94</v>
      </c>
      <c r="B217" s="48" t="s">
        <v>62</v>
      </c>
      <c r="C217" s="93" t="s">
        <v>354</v>
      </c>
      <c r="D217" s="48" t="s">
        <v>95</v>
      </c>
      <c r="E217" s="48"/>
      <c r="F217" s="84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84">
        <v>0</v>
      </c>
    </row>
    <row r="218" spans="1:24" s="25" customFormat="1" ht="15.75" outlineLevel="3">
      <c r="A218" s="8" t="s">
        <v>35</v>
      </c>
      <c r="B218" s="9" t="s">
        <v>11</v>
      </c>
      <c r="C218" s="9" t="s">
        <v>240</v>
      </c>
      <c r="D218" s="9" t="s">
        <v>5</v>
      </c>
      <c r="E218" s="9"/>
      <c r="F218" s="81">
        <f>F226+F219</f>
        <v>800</v>
      </c>
      <c r="G218" s="81" t="e">
        <f aca="true" t="shared" si="31" ref="G218:X218">G226+G219</f>
        <v>#REF!</v>
      </c>
      <c r="H218" s="81" t="e">
        <f t="shared" si="31"/>
        <v>#REF!</v>
      </c>
      <c r="I218" s="81" t="e">
        <f t="shared" si="31"/>
        <v>#REF!</v>
      </c>
      <c r="J218" s="81" t="e">
        <f t="shared" si="31"/>
        <v>#REF!</v>
      </c>
      <c r="K218" s="81" t="e">
        <f t="shared" si="31"/>
        <v>#REF!</v>
      </c>
      <c r="L218" s="81" t="e">
        <f t="shared" si="31"/>
        <v>#REF!</v>
      </c>
      <c r="M218" s="81" t="e">
        <f t="shared" si="31"/>
        <v>#REF!</v>
      </c>
      <c r="N218" s="81" t="e">
        <f t="shared" si="31"/>
        <v>#REF!</v>
      </c>
      <c r="O218" s="81" t="e">
        <f t="shared" si="31"/>
        <v>#REF!</v>
      </c>
      <c r="P218" s="81" t="e">
        <f t="shared" si="31"/>
        <v>#REF!</v>
      </c>
      <c r="Q218" s="81" t="e">
        <f t="shared" si="31"/>
        <v>#REF!</v>
      </c>
      <c r="R218" s="81" t="e">
        <f t="shared" si="31"/>
        <v>#REF!</v>
      </c>
      <c r="S218" s="81" t="e">
        <f t="shared" si="31"/>
        <v>#REF!</v>
      </c>
      <c r="T218" s="81" t="e">
        <f t="shared" si="31"/>
        <v>#REF!</v>
      </c>
      <c r="U218" s="81" t="e">
        <f t="shared" si="31"/>
        <v>#REF!</v>
      </c>
      <c r="V218" s="81" t="e">
        <f t="shared" si="31"/>
        <v>#REF!</v>
      </c>
      <c r="W218" s="81" t="e">
        <f t="shared" si="31"/>
        <v>#REF!</v>
      </c>
      <c r="X218" s="81">
        <f t="shared" si="31"/>
        <v>800</v>
      </c>
    </row>
    <row r="219" spans="1:24" s="25" customFormat="1" ht="31.5" outlineLevel="3">
      <c r="A219" s="21" t="s">
        <v>130</v>
      </c>
      <c r="B219" s="9" t="s">
        <v>11</v>
      </c>
      <c r="C219" s="9" t="s">
        <v>241</v>
      </c>
      <c r="D219" s="9" t="s">
        <v>5</v>
      </c>
      <c r="E219" s="9"/>
      <c r="F219" s="81">
        <f>F220</f>
        <v>400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X219" s="81">
        <f>X220</f>
        <v>400</v>
      </c>
    </row>
    <row r="220" spans="1:24" s="25" customFormat="1" ht="31.5" outlineLevel="3">
      <c r="A220" s="21" t="s">
        <v>132</v>
      </c>
      <c r="B220" s="9" t="s">
        <v>11</v>
      </c>
      <c r="C220" s="9" t="s">
        <v>242</v>
      </c>
      <c r="D220" s="9" t="s">
        <v>5</v>
      </c>
      <c r="E220" s="9"/>
      <c r="F220" s="81">
        <f>F221</f>
        <v>400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X220" s="81">
        <f>X221</f>
        <v>400</v>
      </c>
    </row>
    <row r="221" spans="1:24" s="25" customFormat="1" ht="47.25" outlineLevel="3">
      <c r="A221" s="63" t="s">
        <v>384</v>
      </c>
      <c r="B221" s="19" t="s">
        <v>11</v>
      </c>
      <c r="C221" s="19" t="s">
        <v>385</v>
      </c>
      <c r="D221" s="19" t="s">
        <v>5</v>
      </c>
      <c r="E221" s="19"/>
      <c r="F221" s="82">
        <f>F222+F224</f>
        <v>400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X221" s="82">
        <f>X222+X224</f>
        <v>400</v>
      </c>
    </row>
    <row r="222" spans="1:24" s="25" customFormat="1" ht="15.75" outlineLevel="3">
      <c r="A222" s="5" t="s">
        <v>92</v>
      </c>
      <c r="B222" s="6" t="s">
        <v>11</v>
      </c>
      <c r="C222" s="6" t="s">
        <v>385</v>
      </c>
      <c r="D222" s="6" t="s">
        <v>93</v>
      </c>
      <c r="E222" s="6"/>
      <c r="F222" s="83">
        <f>F223</f>
        <v>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X222" s="83">
        <f>X223</f>
        <v>0</v>
      </c>
    </row>
    <row r="223" spans="1:24" s="25" customFormat="1" ht="31.5" outlineLevel="3">
      <c r="A223" s="47" t="s">
        <v>94</v>
      </c>
      <c r="B223" s="48" t="s">
        <v>11</v>
      </c>
      <c r="C223" s="48" t="s">
        <v>385</v>
      </c>
      <c r="D223" s="48" t="s">
        <v>95</v>
      </c>
      <c r="E223" s="48"/>
      <c r="F223" s="84">
        <v>0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X223" s="84">
        <v>0</v>
      </c>
    </row>
    <row r="224" spans="1:24" s="25" customFormat="1" ht="15.75" outlineLevel="3">
      <c r="A224" s="5" t="s">
        <v>359</v>
      </c>
      <c r="B224" s="6" t="s">
        <v>11</v>
      </c>
      <c r="C224" s="6" t="s">
        <v>385</v>
      </c>
      <c r="D224" s="6" t="s">
        <v>358</v>
      </c>
      <c r="E224" s="6"/>
      <c r="F224" s="83">
        <f>F225</f>
        <v>400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X224" s="83">
        <f>X225</f>
        <v>400</v>
      </c>
    </row>
    <row r="225" spans="1:24" s="25" customFormat="1" ht="47.25" outlineLevel="3">
      <c r="A225" s="47" t="s">
        <v>360</v>
      </c>
      <c r="B225" s="48" t="s">
        <v>11</v>
      </c>
      <c r="C225" s="48" t="s">
        <v>385</v>
      </c>
      <c r="D225" s="48" t="s">
        <v>357</v>
      </c>
      <c r="E225" s="48"/>
      <c r="F225" s="84">
        <v>400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X225" s="84">
        <v>400</v>
      </c>
    </row>
    <row r="226" spans="1:24" s="25" customFormat="1" ht="15.75" outlineLevel="5">
      <c r="A226" s="14" t="s">
        <v>139</v>
      </c>
      <c r="B226" s="9" t="s">
        <v>11</v>
      </c>
      <c r="C226" s="9" t="s">
        <v>240</v>
      </c>
      <c r="D226" s="9" t="s">
        <v>5</v>
      </c>
      <c r="E226" s="9"/>
      <c r="F226" s="81">
        <f>F227+F233</f>
        <v>400</v>
      </c>
      <c r="G226" s="81" t="e">
        <f>G227+#REF!+G233</f>
        <v>#REF!</v>
      </c>
      <c r="H226" s="81" t="e">
        <f>H227+#REF!+H233</f>
        <v>#REF!</v>
      </c>
      <c r="I226" s="81" t="e">
        <f>I227+#REF!+I233</f>
        <v>#REF!</v>
      </c>
      <c r="J226" s="81" t="e">
        <f>J227+#REF!+J233</f>
        <v>#REF!</v>
      </c>
      <c r="K226" s="81" t="e">
        <f>K227+#REF!+K233</f>
        <v>#REF!</v>
      </c>
      <c r="L226" s="81" t="e">
        <f>L227+#REF!+L233</f>
        <v>#REF!</v>
      </c>
      <c r="M226" s="81" t="e">
        <f>M227+#REF!+M233</f>
        <v>#REF!</v>
      </c>
      <c r="N226" s="81" t="e">
        <f>N227+#REF!+N233</f>
        <v>#REF!</v>
      </c>
      <c r="O226" s="81" t="e">
        <f>O227+#REF!+O233</f>
        <v>#REF!</v>
      </c>
      <c r="P226" s="81" t="e">
        <f>P227+#REF!+P233</f>
        <v>#REF!</v>
      </c>
      <c r="Q226" s="81" t="e">
        <f>Q227+#REF!+Q233</f>
        <v>#REF!</v>
      </c>
      <c r="R226" s="81" t="e">
        <f>R227+#REF!+R233</f>
        <v>#REF!</v>
      </c>
      <c r="S226" s="81" t="e">
        <f>S227+#REF!+S233</f>
        <v>#REF!</v>
      </c>
      <c r="T226" s="81" t="e">
        <f>T227+#REF!+T233</f>
        <v>#REF!</v>
      </c>
      <c r="U226" s="81" t="e">
        <f>U227+#REF!+U233</f>
        <v>#REF!</v>
      </c>
      <c r="V226" s="81" t="e">
        <f>V227+#REF!+V233</f>
        <v>#REF!</v>
      </c>
      <c r="W226" s="81" t="e">
        <f>W227+#REF!+W233</f>
        <v>#REF!</v>
      </c>
      <c r="X226" s="81">
        <f>X227+X233</f>
        <v>400</v>
      </c>
    </row>
    <row r="227" spans="1:24" s="25" customFormat="1" ht="33" customHeight="1" outlineLevel="5">
      <c r="A227" s="50" t="s">
        <v>212</v>
      </c>
      <c r="B227" s="19" t="s">
        <v>11</v>
      </c>
      <c r="C227" s="19" t="s">
        <v>272</v>
      </c>
      <c r="D227" s="19" t="s">
        <v>5</v>
      </c>
      <c r="E227" s="19"/>
      <c r="F227" s="82">
        <f>F228+F231</f>
        <v>100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2">
        <f>X228+X231</f>
        <v>100</v>
      </c>
    </row>
    <row r="228" spans="1:24" s="25" customFormat="1" ht="53.25" customHeight="1" outlineLevel="5">
      <c r="A228" s="5" t="s">
        <v>147</v>
      </c>
      <c r="B228" s="6" t="s">
        <v>11</v>
      </c>
      <c r="C228" s="6" t="s">
        <v>273</v>
      </c>
      <c r="D228" s="6" t="s">
        <v>5</v>
      </c>
      <c r="E228" s="6"/>
      <c r="F228" s="83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83">
        <f>X229</f>
        <v>50</v>
      </c>
    </row>
    <row r="229" spans="1:24" s="25" customFormat="1" ht="15.75" outlineLevel="5">
      <c r="A229" s="47" t="s">
        <v>92</v>
      </c>
      <c r="B229" s="48" t="s">
        <v>11</v>
      </c>
      <c r="C229" s="48" t="s">
        <v>273</v>
      </c>
      <c r="D229" s="48" t="s">
        <v>93</v>
      </c>
      <c r="E229" s="48"/>
      <c r="F229" s="84">
        <f>F230</f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84">
        <f>X230</f>
        <v>50</v>
      </c>
    </row>
    <row r="230" spans="1:24" s="25" customFormat="1" ht="31.5" outlineLevel="5">
      <c r="A230" s="47" t="s">
        <v>94</v>
      </c>
      <c r="B230" s="48" t="s">
        <v>11</v>
      </c>
      <c r="C230" s="48" t="s">
        <v>273</v>
      </c>
      <c r="D230" s="48" t="s">
        <v>95</v>
      </c>
      <c r="E230" s="48"/>
      <c r="F230" s="84"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84">
        <v>50</v>
      </c>
    </row>
    <row r="231" spans="1:24" s="25" customFormat="1" ht="31.5" outlineLevel="5">
      <c r="A231" s="5" t="s">
        <v>148</v>
      </c>
      <c r="B231" s="6" t="s">
        <v>11</v>
      </c>
      <c r="C231" s="6" t="s">
        <v>370</v>
      </c>
      <c r="D231" s="6" t="s">
        <v>5</v>
      </c>
      <c r="E231" s="6"/>
      <c r="F231" s="83">
        <f>F232</f>
        <v>50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83">
        <f>X232</f>
        <v>50</v>
      </c>
    </row>
    <row r="232" spans="1:24" s="25" customFormat="1" ht="94.5" outlineLevel="5">
      <c r="A232" s="94" t="s">
        <v>356</v>
      </c>
      <c r="B232" s="93" t="s">
        <v>11</v>
      </c>
      <c r="C232" s="93" t="s">
        <v>370</v>
      </c>
      <c r="D232" s="93" t="s">
        <v>348</v>
      </c>
      <c r="E232" s="93"/>
      <c r="F232" s="95">
        <v>50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95">
        <v>50</v>
      </c>
    </row>
    <row r="233" spans="1:24" s="25" customFormat="1" ht="31.5" outlineLevel="5">
      <c r="A233" s="50" t="s">
        <v>390</v>
      </c>
      <c r="B233" s="19" t="s">
        <v>11</v>
      </c>
      <c r="C233" s="19" t="s">
        <v>368</v>
      </c>
      <c r="D233" s="19" t="s">
        <v>5</v>
      </c>
      <c r="E233" s="48"/>
      <c r="F233" s="82">
        <f>F234</f>
        <v>300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X233" s="82">
        <f>X234</f>
        <v>300</v>
      </c>
    </row>
    <row r="234" spans="1:24" s="25" customFormat="1" ht="15.75" outlineLevel="5">
      <c r="A234" s="5" t="s">
        <v>92</v>
      </c>
      <c r="B234" s="6" t="s">
        <v>11</v>
      </c>
      <c r="C234" s="6" t="s">
        <v>369</v>
      </c>
      <c r="D234" s="6" t="s">
        <v>93</v>
      </c>
      <c r="E234" s="48"/>
      <c r="F234" s="83">
        <f>F235</f>
        <v>300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83">
        <f>X235</f>
        <v>300</v>
      </c>
    </row>
    <row r="235" spans="1:24" s="25" customFormat="1" ht="31.5" outlineLevel="5">
      <c r="A235" s="56" t="s">
        <v>94</v>
      </c>
      <c r="B235" s="48" t="s">
        <v>11</v>
      </c>
      <c r="C235" s="48" t="s">
        <v>369</v>
      </c>
      <c r="D235" s="48" t="s">
        <v>95</v>
      </c>
      <c r="E235" s="48"/>
      <c r="F235" s="84">
        <v>300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84">
        <v>300</v>
      </c>
    </row>
    <row r="236" spans="1:24" s="25" customFormat="1" ht="18.75" outlineLevel="6">
      <c r="A236" s="16" t="s">
        <v>64</v>
      </c>
      <c r="B236" s="31" t="s">
        <v>55</v>
      </c>
      <c r="C236" s="31" t="s">
        <v>240</v>
      </c>
      <c r="D236" s="31" t="s">
        <v>5</v>
      </c>
      <c r="E236" s="31"/>
      <c r="F236" s="88">
        <f>F261+F237+F249</f>
        <v>87100.72947</v>
      </c>
      <c r="G236" s="18" t="e">
        <f>#REF!+G261</f>
        <v>#REF!</v>
      </c>
      <c r="H236" s="18" t="e">
        <f>#REF!+H261</f>
        <v>#REF!</v>
      </c>
      <c r="I236" s="18" t="e">
        <f>#REF!+I261</f>
        <v>#REF!</v>
      </c>
      <c r="J236" s="18" t="e">
        <f>#REF!+J261</f>
        <v>#REF!</v>
      </c>
      <c r="K236" s="18" t="e">
        <f>#REF!+K261</f>
        <v>#REF!</v>
      </c>
      <c r="L236" s="18" t="e">
        <f>#REF!+L261</f>
        <v>#REF!</v>
      </c>
      <c r="M236" s="18" t="e">
        <f>#REF!+M261</f>
        <v>#REF!</v>
      </c>
      <c r="N236" s="18" t="e">
        <f>#REF!+N261</f>
        <v>#REF!</v>
      </c>
      <c r="O236" s="18" t="e">
        <f>#REF!+O261</f>
        <v>#REF!</v>
      </c>
      <c r="P236" s="18" t="e">
        <f>#REF!+P261</f>
        <v>#REF!</v>
      </c>
      <c r="Q236" s="18" t="e">
        <f>#REF!+Q261</f>
        <v>#REF!</v>
      </c>
      <c r="R236" s="18" t="e">
        <f>#REF!+R261</f>
        <v>#REF!</v>
      </c>
      <c r="S236" s="18" t="e">
        <f>#REF!+S261</f>
        <v>#REF!</v>
      </c>
      <c r="T236" s="18" t="e">
        <f>#REF!+T261</f>
        <v>#REF!</v>
      </c>
      <c r="U236" s="18" t="e">
        <f>#REF!+U261</f>
        <v>#REF!</v>
      </c>
      <c r="V236" s="18" t="e">
        <f>#REF!+V261</f>
        <v>#REF!</v>
      </c>
      <c r="X236" s="88">
        <f>X261+X237+X249</f>
        <v>17000.72947</v>
      </c>
    </row>
    <row r="237" spans="1:24" s="25" customFormat="1" ht="18.75" outlineLevel="6">
      <c r="A237" s="69" t="s">
        <v>203</v>
      </c>
      <c r="B237" s="9" t="s">
        <v>201</v>
      </c>
      <c r="C237" s="9" t="s">
        <v>240</v>
      </c>
      <c r="D237" s="9" t="s">
        <v>5</v>
      </c>
      <c r="E237" s="9"/>
      <c r="F237" s="81">
        <f>F238+F243</f>
        <v>4600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81">
        <f>X238+X243</f>
        <v>5000</v>
      </c>
    </row>
    <row r="238" spans="1:24" s="25" customFormat="1" ht="31.5" outlineLevel="6">
      <c r="A238" s="21" t="s">
        <v>130</v>
      </c>
      <c r="B238" s="9" t="s">
        <v>201</v>
      </c>
      <c r="C238" s="9" t="s">
        <v>241</v>
      </c>
      <c r="D238" s="9" t="s">
        <v>5</v>
      </c>
      <c r="E238" s="9"/>
      <c r="F238" s="81">
        <f>F239</f>
        <v>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1">
        <f>X239</f>
        <v>0</v>
      </c>
    </row>
    <row r="239" spans="1:24" s="25" customFormat="1" ht="31.5" outlineLevel="6">
      <c r="A239" s="21" t="s">
        <v>132</v>
      </c>
      <c r="B239" s="9" t="s">
        <v>201</v>
      </c>
      <c r="C239" s="9" t="s">
        <v>242</v>
      </c>
      <c r="D239" s="9" t="s">
        <v>5</v>
      </c>
      <c r="E239" s="9"/>
      <c r="F239" s="81">
        <f>F240</f>
        <v>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81">
        <f>X240</f>
        <v>0</v>
      </c>
    </row>
    <row r="240" spans="1:24" s="25" customFormat="1" ht="18.75" outlineLevel="6">
      <c r="A240" s="87" t="s">
        <v>202</v>
      </c>
      <c r="B240" s="19" t="s">
        <v>201</v>
      </c>
      <c r="C240" s="19" t="s">
        <v>274</v>
      </c>
      <c r="D240" s="19" t="s">
        <v>5</v>
      </c>
      <c r="E240" s="19"/>
      <c r="F240" s="82">
        <f>F241</f>
        <v>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X240" s="82">
        <f>X241</f>
        <v>0</v>
      </c>
    </row>
    <row r="241" spans="1:24" s="25" customFormat="1" ht="20.25" customHeight="1" outlineLevel="6">
      <c r="A241" s="5" t="s">
        <v>92</v>
      </c>
      <c r="B241" s="6" t="s">
        <v>201</v>
      </c>
      <c r="C241" s="6" t="s">
        <v>274</v>
      </c>
      <c r="D241" s="6" t="s">
        <v>93</v>
      </c>
      <c r="E241" s="6"/>
      <c r="F241" s="83">
        <f>F242</f>
        <v>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X241" s="83">
        <f>X242</f>
        <v>0</v>
      </c>
    </row>
    <row r="242" spans="1:24" s="25" customFormat="1" ht="31.5" outlineLevel="6">
      <c r="A242" s="47" t="s">
        <v>94</v>
      </c>
      <c r="B242" s="48" t="s">
        <v>201</v>
      </c>
      <c r="C242" s="48" t="s">
        <v>274</v>
      </c>
      <c r="D242" s="48" t="s">
        <v>95</v>
      </c>
      <c r="E242" s="48"/>
      <c r="F242" s="84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84"/>
    </row>
    <row r="243" spans="1:24" s="25" customFormat="1" ht="15.75" outlineLevel="6">
      <c r="A243" s="14" t="s">
        <v>139</v>
      </c>
      <c r="B243" s="12" t="s">
        <v>201</v>
      </c>
      <c r="C243" s="12" t="s">
        <v>240</v>
      </c>
      <c r="D243" s="12" t="s">
        <v>5</v>
      </c>
      <c r="E243" s="12"/>
      <c r="F243" s="13">
        <f>F244</f>
        <v>4600</v>
      </c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X243" s="13">
        <f>X244</f>
        <v>5000</v>
      </c>
    </row>
    <row r="244" spans="1:24" s="25" customFormat="1" ht="31.5" outlineLevel="6">
      <c r="A244" s="63" t="s">
        <v>393</v>
      </c>
      <c r="B244" s="61" t="s">
        <v>201</v>
      </c>
      <c r="C244" s="61" t="s">
        <v>376</v>
      </c>
      <c r="D244" s="61" t="s">
        <v>5</v>
      </c>
      <c r="E244" s="61"/>
      <c r="F244" s="62">
        <f>F245</f>
        <v>4600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X244" s="62">
        <f>X245</f>
        <v>5000</v>
      </c>
    </row>
    <row r="245" spans="1:24" s="25" customFormat="1" ht="33.75" customHeight="1" outlineLevel="6">
      <c r="A245" s="5" t="s">
        <v>377</v>
      </c>
      <c r="B245" s="6" t="s">
        <v>201</v>
      </c>
      <c r="C245" s="6" t="s">
        <v>375</v>
      </c>
      <c r="D245" s="6" t="s">
        <v>5</v>
      </c>
      <c r="E245" s="12"/>
      <c r="F245" s="7">
        <f>F246</f>
        <v>4600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X245" s="7">
        <f>X246</f>
        <v>5000</v>
      </c>
    </row>
    <row r="246" spans="1:24" s="25" customFormat="1" ht="15.75" outlineLevel="6">
      <c r="A246" s="47" t="s">
        <v>92</v>
      </c>
      <c r="B246" s="48" t="s">
        <v>201</v>
      </c>
      <c r="C246" s="48" t="s">
        <v>375</v>
      </c>
      <c r="D246" s="48" t="s">
        <v>93</v>
      </c>
      <c r="E246" s="12"/>
      <c r="F246" s="49">
        <f>F248+F247</f>
        <v>4600</v>
      </c>
      <c r="G246" s="49">
        <f aca="true" t="shared" si="32" ref="G246:X246">G248+G247</f>
        <v>0</v>
      </c>
      <c r="H246" s="49">
        <f t="shared" si="32"/>
        <v>0</v>
      </c>
      <c r="I246" s="49">
        <f t="shared" si="32"/>
        <v>0</v>
      </c>
      <c r="J246" s="49">
        <f t="shared" si="32"/>
        <v>0</v>
      </c>
      <c r="K246" s="49">
        <f t="shared" si="32"/>
        <v>0</v>
      </c>
      <c r="L246" s="49">
        <f t="shared" si="32"/>
        <v>0</v>
      </c>
      <c r="M246" s="49">
        <f t="shared" si="32"/>
        <v>0</v>
      </c>
      <c r="N246" s="49">
        <f t="shared" si="32"/>
        <v>0</v>
      </c>
      <c r="O246" s="49">
        <f t="shared" si="32"/>
        <v>0</v>
      </c>
      <c r="P246" s="49">
        <f t="shared" si="32"/>
        <v>0</v>
      </c>
      <c r="Q246" s="49">
        <f t="shared" si="32"/>
        <v>0</v>
      </c>
      <c r="R246" s="49">
        <f t="shared" si="32"/>
        <v>0</v>
      </c>
      <c r="S246" s="49">
        <f t="shared" si="32"/>
        <v>0</v>
      </c>
      <c r="T246" s="49">
        <f t="shared" si="32"/>
        <v>0</v>
      </c>
      <c r="U246" s="49">
        <f t="shared" si="32"/>
        <v>0</v>
      </c>
      <c r="V246" s="49">
        <f t="shared" si="32"/>
        <v>0</v>
      </c>
      <c r="W246" s="49">
        <f t="shared" si="32"/>
        <v>0</v>
      </c>
      <c r="X246" s="49">
        <f t="shared" si="32"/>
        <v>5000</v>
      </c>
    </row>
    <row r="247" spans="1:24" s="25" customFormat="1" ht="31.5" outlineLevel="6">
      <c r="A247" s="47" t="s">
        <v>342</v>
      </c>
      <c r="B247" s="48" t="s">
        <v>201</v>
      </c>
      <c r="C247" s="48" t="s">
        <v>375</v>
      </c>
      <c r="D247" s="48" t="s">
        <v>343</v>
      </c>
      <c r="E247" s="12"/>
      <c r="F247" s="49">
        <v>500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X247" s="49">
        <v>900</v>
      </c>
    </row>
    <row r="248" spans="1:24" s="25" customFormat="1" ht="31.5" outlineLevel="6">
      <c r="A248" s="47" t="s">
        <v>94</v>
      </c>
      <c r="B248" s="48" t="s">
        <v>201</v>
      </c>
      <c r="C248" s="48" t="s">
        <v>375</v>
      </c>
      <c r="D248" s="48" t="s">
        <v>95</v>
      </c>
      <c r="E248" s="12"/>
      <c r="F248" s="49">
        <v>4100</v>
      </c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X248" s="49">
        <v>4100</v>
      </c>
    </row>
    <row r="249" spans="1:24" s="25" customFormat="1" ht="18.75" outlineLevel="6">
      <c r="A249" s="69" t="s">
        <v>228</v>
      </c>
      <c r="B249" s="9" t="s">
        <v>229</v>
      </c>
      <c r="C249" s="9" t="s">
        <v>240</v>
      </c>
      <c r="D249" s="9" t="s">
        <v>5</v>
      </c>
      <c r="E249" s="48"/>
      <c r="F249" s="81">
        <f>F250</f>
        <v>82500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X249" s="81">
        <f>X250</f>
        <v>12000</v>
      </c>
    </row>
    <row r="250" spans="1:24" s="25" customFormat="1" ht="18.75" outlineLevel="6">
      <c r="A250" s="14" t="s">
        <v>149</v>
      </c>
      <c r="B250" s="9" t="s">
        <v>229</v>
      </c>
      <c r="C250" s="9" t="s">
        <v>240</v>
      </c>
      <c r="D250" s="9" t="s">
        <v>5</v>
      </c>
      <c r="E250" s="48"/>
      <c r="F250" s="81">
        <f>F251</f>
        <v>82500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81">
        <f>X251</f>
        <v>12000</v>
      </c>
    </row>
    <row r="251" spans="1:24" s="25" customFormat="1" ht="31.5" outlineLevel="6">
      <c r="A251" s="50" t="s">
        <v>213</v>
      </c>
      <c r="B251" s="19" t="s">
        <v>229</v>
      </c>
      <c r="C251" s="19" t="s">
        <v>275</v>
      </c>
      <c r="D251" s="19" t="s">
        <v>5</v>
      </c>
      <c r="E251" s="19"/>
      <c r="F251" s="82">
        <f>F258+F252</f>
        <v>82500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82">
        <f>X258+X252</f>
        <v>12000</v>
      </c>
    </row>
    <row r="252" spans="1:24" s="25" customFormat="1" ht="47.25" outlineLevel="6">
      <c r="A252" s="5" t="s">
        <v>199</v>
      </c>
      <c r="B252" s="6" t="s">
        <v>229</v>
      </c>
      <c r="C252" s="6" t="s">
        <v>276</v>
      </c>
      <c r="D252" s="6" t="s">
        <v>5</v>
      </c>
      <c r="E252" s="6"/>
      <c r="F252" s="83">
        <f>F253+F256</f>
        <v>82500</v>
      </c>
      <c r="G252" s="83">
        <f aca="true" t="shared" si="33" ref="G252:X252">G253+G256</f>
        <v>0</v>
      </c>
      <c r="H252" s="83">
        <f t="shared" si="33"/>
        <v>0</v>
      </c>
      <c r="I252" s="83">
        <f t="shared" si="33"/>
        <v>0</v>
      </c>
      <c r="J252" s="83">
        <f t="shared" si="33"/>
        <v>0</v>
      </c>
      <c r="K252" s="83">
        <f t="shared" si="33"/>
        <v>0</v>
      </c>
      <c r="L252" s="83">
        <f t="shared" si="33"/>
        <v>0</v>
      </c>
      <c r="M252" s="83">
        <f t="shared" si="33"/>
        <v>0</v>
      </c>
      <c r="N252" s="83">
        <f t="shared" si="33"/>
        <v>0</v>
      </c>
      <c r="O252" s="83">
        <f t="shared" si="33"/>
        <v>0</v>
      </c>
      <c r="P252" s="83">
        <f t="shared" si="33"/>
        <v>0</v>
      </c>
      <c r="Q252" s="83">
        <f t="shared" si="33"/>
        <v>0</v>
      </c>
      <c r="R252" s="83">
        <f t="shared" si="33"/>
        <v>0</v>
      </c>
      <c r="S252" s="83">
        <f t="shared" si="33"/>
        <v>0</v>
      </c>
      <c r="T252" s="83">
        <f t="shared" si="33"/>
        <v>0</v>
      </c>
      <c r="U252" s="83">
        <f t="shared" si="33"/>
        <v>0</v>
      </c>
      <c r="V252" s="83">
        <f t="shared" si="33"/>
        <v>0</v>
      </c>
      <c r="W252" s="83">
        <f t="shared" si="33"/>
        <v>0</v>
      </c>
      <c r="X252" s="83">
        <f t="shared" si="33"/>
        <v>12000</v>
      </c>
    </row>
    <row r="253" spans="1:24" s="25" customFormat="1" ht="18.75" outlineLevel="6">
      <c r="A253" s="47" t="s">
        <v>92</v>
      </c>
      <c r="B253" s="48" t="s">
        <v>229</v>
      </c>
      <c r="C253" s="48" t="s">
        <v>276</v>
      </c>
      <c r="D253" s="48" t="s">
        <v>93</v>
      </c>
      <c r="E253" s="48"/>
      <c r="F253" s="84">
        <f>F255+F254</f>
        <v>9372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X253" s="84">
        <f>X255+X254</f>
        <v>9160</v>
      </c>
    </row>
    <row r="254" spans="1:24" s="25" customFormat="1" ht="31.5" outlineLevel="6">
      <c r="A254" s="47" t="s">
        <v>342</v>
      </c>
      <c r="B254" s="48" t="s">
        <v>229</v>
      </c>
      <c r="C254" s="48" t="s">
        <v>276</v>
      </c>
      <c r="D254" s="48" t="s">
        <v>343</v>
      </c>
      <c r="E254" s="48"/>
      <c r="F254" s="84">
        <v>9372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X254" s="84">
        <v>3160</v>
      </c>
    </row>
    <row r="255" spans="1:24" s="25" customFormat="1" ht="31.5" outlineLevel="6">
      <c r="A255" s="47" t="s">
        <v>94</v>
      </c>
      <c r="B255" s="48" t="s">
        <v>229</v>
      </c>
      <c r="C255" s="48" t="s">
        <v>276</v>
      </c>
      <c r="D255" s="48" t="s">
        <v>95</v>
      </c>
      <c r="E255" s="48"/>
      <c r="F255" s="84">
        <v>0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X255" s="84">
        <v>6000</v>
      </c>
    </row>
    <row r="256" spans="1:24" s="25" customFormat="1" ht="18.75" outlineLevel="6">
      <c r="A256" s="47" t="s">
        <v>359</v>
      </c>
      <c r="B256" s="48" t="s">
        <v>229</v>
      </c>
      <c r="C256" s="48" t="s">
        <v>276</v>
      </c>
      <c r="D256" s="48" t="s">
        <v>358</v>
      </c>
      <c r="E256" s="48"/>
      <c r="F256" s="84">
        <f>F257</f>
        <v>73128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4">
        <f>X257</f>
        <v>2840</v>
      </c>
    </row>
    <row r="257" spans="1:24" s="25" customFormat="1" ht="47.25" outlineLevel="6">
      <c r="A257" s="47" t="s">
        <v>360</v>
      </c>
      <c r="B257" s="48" t="s">
        <v>229</v>
      </c>
      <c r="C257" s="48" t="s">
        <v>276</v>
      </c>
      <c r="D257" s="48" t="s">
        <v>357</v>
      </c>
      <c r="E257" s="48"/>
      <c r="F257" s="84">
        <f>7128+66000</f>
        <v>73128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4">
        <v>2840</v>
      </c>
    </row>
    <row r="258" spans="1:24" s="25" customFormat="1" ht="32.25" customHeight="1" outlineLevel="6">
      <c r="A258" s="5" t="s">
        <v>230</v>
      </c>
      <c r="B258" s="6" t="s">
        <v>229</v>
      </c>
      <c r="C258" s="6" t="s">
        <v>277</v>
      </c>
      <c r="D258" s="6" t="s">
        <v>5</v>
      </c>
      <c r="E258" s="6"/>
      <c r="F258" s="83">
        <f>F259</f>
        <v>0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83">
        <f>X259</f>
        <v>0</v>
      </c>
    </row>
    <row r="259" spans="1:24" s="25" customFormat="1" ht="18.75" outlineLevel="6">
      <c r="A259" s="47" t="s">
        <v>92</v>
      </c>
      <c r="B259" s="48" t="s">
        <v>229</v>
      </c>
      <c r="C259" s="48" t="s">
        <v>277</v>
      </c>
      <c r="D259" s="48" t="s">
        <v>93</v>
      </c>
      <c r="E259" s="48"/>
      <c r="F259" s="84">
        <f>F260</f>
        <v>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84">
        <f>X260</f>
        <v>0</v>
      </c>
    </row>
    <row r="260" spans="1:24" s="25" customFormat="1" ht="31.5" outlineLevel="6">
      <c r="A260" s="47" t="s">
        <v>94</v>
      </c>
      <c r="B260" s="48" t="s">
        <v>229</v>
      </c>
      <c r="C260" s="48" t="s">
        <v>277</v>
      </c>
      <c r="D260" s="48" t="s">
        <v>95</v>
      </c>
      <c r="E260" s="48"/>
      <c r="F260" s="84">
        <v>0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X260" s="84">
        <v>0</v>
      </c>
    </row>
    <row r="261" spans="1:24" s="25" customFormat="1" ht="17.25" customHeight="1" outlineLevel="3">
      <c r="A261" s="8" t="s">
        <v>36</v>
      </c>
      <c r="B261" s="9" t="s">
        <v>12</v>
      </c>
      <c r="C261" s="9" t="s">
        <v>240</v>
      </c>
      <c r="D261" s="9" t="s">
        <v>5</v>
      </c>
      <c r="E261" s="9"/>
      <c r="F261" s="81">
        <f>+F262</f>
        <v>0.72947</v>
      </c>
      <c r="G261" s="10" t="e">
        <f>#REF!+#REF!</f>
        <v>#REF!</v>
      </c>
      <c r="H261" s="10" t="e">
        <f>#REF!+#REF!</f>
        <v>#REF!</v>
      </c>
      <c r="I261" s="10" t="e">
        <f>#REF!+#REF!</f>
        <v>#REF!</v>
      </c>
      <c r="J261" s="10" t="e">
        <f>#REF!+#REF!</f>
        <v>#REF!</v>
      </c>
      <c r="K261" s="10" t="e">
        <f>#REF!+#REF!</f>
        <v>#REF!</v>
      </c>
      <c r="L261" s="10" t="e">
        <f>#REF!+#REF!</f>
        <v>#REF!</v>
      </c>
      <c r="M261" s="10" t="e">
        <f>#REF!+#REF!</f>
        <v>#REF!</v>
      </c>
      <c r="N261" s="10" t="e">
        <f>#REF!+#REF!</f>
        <v>#REF!</v>
      </c>
      <c r="O261" s="10" t="e">
        <f>#REF!+#REF!</f>
        <v>#REF!</v>
      </c>
      <c r="P261" s="10" t="e">
        <f>#REF!+#REF!</f>
        <v>#REF!</v>
      </c>
      <c r="Q261" s="10" t="e">
        <f>#REF!+#REF!</f>
        <v>#REF!</v>
      </c>
      <c r="R261" s="10" t="e">
        <f>#REF!+#REF!</f>
        <v>#REF!</v>
      </c>
      <c r="S261" s="10" t="e">
        <f>#REF!+#REF!</f>
        <v>#REF!</v>
      </c>
      <c r="T261" s="10" t="e">
        <f>#REF!+#REF!</f>
        <v>#REF!</v>
      </c>
      <c r="U261" s="10" t="e">
        <f>#REF!+#REF!</f>
        <v>#REF!</v>
      </c>
      <c r="V261" s="10" t="e">
        <f>#REF!+#REF!</f>
        <v>#REF!</v>
      </c>
      <c r="X261" s="81">
        <f>+X262</f>
        <v>0.72947</v>
      </c>
    </row>
    <row r="262" spans="1:24" s="25" customFormat="1" ht="17.25" customHeight="1" outlineLevel="3">
      <c r="A262" s="21" t="s">
        <v>130</v>
      </c>
      <c r="B262" s="9" t="s">
        <v>12</v>
      </c>
      <c r="C262" s="9" t="s">
        <v>241</v>
      </c>
      <c r="D262" s="9" t="s">
        <v>5</v>
      </c>
      <c r="E262" s="9"/>
      <c r="F262" s="81">
        <f>F263</f>
        <v>0.72947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X262" s="81">
        <f>X263</f>
        <v>0.72947</v>
      </c>
    </row>
    <row r="263" spans="1:24" s="25" customFormat="1" ht="17.25" customHeight="1" outlineLevel="3">
      <c r="A263" s="21" t="s">
        <v>132</v>
      </c>
      <c r="B263" s="9" t="s">
        <v>12</v>
      </c>
      <c r="C263" s="9" t="s">
        <v>242</v>
      </c>
      <c r="D263" s="9" t="s">
        <v>5</v>
      </c>
      <c r="E263" s="9"/>
      <c r="F263" s="81">
        <f>F264+F270</f>
        <v>0.72947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X263" s="81">
        <f>X264+X270</f>
        <v>0.72947</v>
      </c>
    </row>
    <row r="264" spans="1:24" s="25" customFormat="1" ht="50.25" customHeight="1" outlineLevel="3">
      <c r="A264" s="63" t="s">
        <v>181</v>
      </c>
      <c r="B264" s="19" t="s">
        <v>12</v>
      </c>
      <c r="C264" s="19" t="s">
        <v>278</v>
      </c>
      <c r="D264" s="19" t="s">
        <v>5</v>
      </c>
      <c r="E264" s="19"/>
      <c r="F264" s="105">
        <f>F265+F268</f>
        <v>0.72947</v>
      </c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7"/>
      <c r="X264" s="105">
        <f>X265+X268</f>
        <v>0.72947</v>
      </c>
    </row>
    <row r="265" spans="1:24" s="25" customFormat="1" ht="18" customHeight="1" outlineLevel="3">
      <c r="A265" s="5" t="s">
        <v>91</v>
      </c>
      <c r="B265" s="6" t="s">
        <v>12</v>
      </c>
      <c r="C265" s="6" t="s">
        <v>278</v>
      </c>
      <c r="D265" s="6" t="s">
        <v>90</v>
      </c>
      <c r="E265" s="6"/>
      <c r="F265" s="83">
        <f>F266+F267</f>
        <v>0.61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X265" s="83">
        <f>X266+X267</f>
        <v>0.61</v>
      </c>
    </row>
    <row r="266" spans="1:24" s="25" customFormat="1" ht="17.25" customHeight="1" outlineLevel="3">
      <c r="A266" s="47" t="s">
        <v>233</v>
      </c>
      <c r="B266" s="48" t="s">
        <v>12</v>
      </c>
      <c r="C266" s="48" t="s">
        <v>278</v>
      </c>
      <c r="D266" s="48" t="s">
        <v>88</v>
      </c>
      <c r="E266" s="48"/>
      <c r="F266" s="84">
        <v>0.47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X266" s="84">
        <v>0.47</v>
      </c>
    </row>
    <row r="267" spans="1:24" s="25" customFormat="1" ht="50.25" customHeight="1" outlineLevel="3">
      <c r="A267" s="47" t="s">
        <v>234</v>
      </c>
      <c r="B267" s="48" t="s">
        <v>12</v>
      </c>
      <c r="C267" s="48" t="s">
        <v>278</v>
      </c>
      <c r="D267" s="48" t="s">
        <v>235</v>
      </c>
      <c r="E267" s="48"/>
      <c r="F267" s="84">
        <v>0.14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X267" s="84">
        <v>0.14</v>
      </c>
    </row>
    <row r="268" spans="1:24" s="25" customFormat="1" ht="17.25" customHeight="1" outlineLevel="3">
      <c r="A268" s="5" t="s">
        <v>92</v>
      </c>
      <c r="B268" s="6" t="s">
        <v>12</v>
      </c>
      <c r="C268" s="6" t="s">
        <v>278</v>
      </c>
      <c r="D268" s="6" t="s">
        <v>93</v>
      </c>
      <c r="E268" s="6"/>
      <c r="F268" s="83">
        <f>F269</f>
        <v>0.11947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X268" s="83">
        <f>X269</f>
        <v>0.11947</v>
      </c>
    </row>
    <row r="269" spans="1:24" s="25" customFormat="1" ht="17.25" customHeight="1" outlineLevel="3">
      <c r="A269" s="47" t="s">
        <v>94</v>
      </c>
      <c r="B269" s="48" t="s">
        <v>12</v>
      </c>
      <c r="C269" s="48" t="s">
        <v>278</v>
      </c>
      <c r="D269" s="48" t="s">
        <v>95</v>
      </c>
      <c r="E269" s="48"/>
      <c r="F269" s="84">
        <v>0.11947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X269" s="84">
        <v>0.11947</v>
      </c>
    </row>
    <row r="270" spans="1:24" s="25" customFormat="1" ht="17.25" customHeight="1" outlineLevel="3">
      <c r="A270" s="50" t="s">
        <v>200</v>
      </c>
      <c r="B270" s="19" t="s">
        <v>12</v>
      </c>
      <c r="C270" s="19" t="s">
        <v>279</v>
      </c>
      <c r="D270" s="19" t="s">
        <v>5</v>
      </c>
      <c r="E270" s="19"/>
      <c r="F270" s="20">
        <f>F271</f>
        <v>0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X270" s="20">
        <f>X271</f>
        <v>0</v>
      </c>
    </row>
    <row r="271" spans="1:24" s="25" customFormat="1" ht="17.25" customHeight="1" outlineLevel="3">
      <c r="A271" s="5" t="s">
        <v>92</v>
      </c>
      <c r="B271" s="6" t="s">
        <v>12</v>
      </c>
      <c r="C271" s="6" t="s">
        <v>279</v>
      </c>
      <c r="D271" s="6" t="s">
        <v>93</v>
      </c>
      <c r="E271" s="6"/>
      <c r="F271" s="7">
        <f>F272</f>
        <v>0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X271" s="7">
        <f>X272</f>
        <v>0</v>
      </c>
    </row>
    <row r="272" spans="1:24" s="25" customFormat="1" ht="17.25" customHeight="1" outlineLevel="3">
      <c r="A272" s="47" t="s">
        <v>94</v>
      </c>
      <c r="B272" s="48" t="s">
        <v>12</v>
      </c>
      <c r="C272" s="48" t="s">
        <v>279</v>
      </c>
      <c r="D272" s="48" t="s">
        <v>95</v>
      </c>
      <c r="E272" s="48"/>
      <c r="F272" s="49">
        <v>0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X272" s="49">
        <v>0</v>
      </c>
    </row>
    <row r="273" spans="1:24" s="25" customFormat="1" ht="18.75" outlineLevel="6">
      <c r="A273" s="16" t="s">
        <v>54</v>
      </c>
      <c r="B273" s="17" t="s">
        <v>53</v>
      </c>
      <c r="C273" s="17" t="s">
        <v>240</v>
      </c>
      <c r="D273" s="17" t="s">
        <v>5</v>
      </c>
      <c r="E273" s="17"/>
      <c r="F273" s="80">
        <f>F274+F298+F326+F342+F347+F358</f>
        <v>603977.202</v>
      </c>
      <c r="G273" s="18" t="e">
        <f aca="true" t="shared" si="34" ref="G273:V273">G279+G298+G347+G358</f>
        <v>#REF!</v>
      </c>
      <c r="H273" s="18" t="e">
        <f t="shared" si="34"/>
        <v>#REF!</v>
      </c>
      <c r="I273" s="18" t="e">
        <f t="shared" si="34"/>
        <v>#REF!</v>
      </c>
      <c r="J273" s="18" t="e">
        <f t="shared" si="34"/>
        <v>#REF!</v>
      </c>
      <c r="K273" s="18" t="e">
        <f t="shared" si="34"/>
        <v>#REF!</v>
      </c>
      <c r="L273" s="18" t="e">
        <f t="shared" si="34"/>
        <v>#REF!</v>
      </c>
      <c r="M273" s="18" t="e">
        <f t="shared" si="34"/>
        <v>#REF!</v>
      </c>
      <c r="N273" s="18" t="e">
        <f t="shared" si="34"/>
        <v>#REF!</v>
      </c>
      <c r="O273" s="18" t="e">
        <f t="shared" si="34"/>
        <v>#REF!</v>
      </c>
      <c r="P273" s="18" t="e">
        <f t="shared" si="34"/>
        <v>#REF!</v>
      </c>
      <c r="Q273" s="18" t="e">
        <f t="shared" si="34"/>
        <v>#REF!</v>
      </c>
      <c r="R273" s="18" t="e">
        <f t="shared" si="34"/>
        <v>#REF!</v>
      </c>
      <c r="S273" s="18" t="e">
        <f t="shared" si="34"/>
        <v>#REF!</v>
      </c>
      <c r="T273" s="18" t="e">
        <f t="shared" si="34"/>
        <v>#REF!</v>
      </c>
      <c r="U273" s="18" t="e">
        <f t="shared" si="34"/>
        <v>#REF!</v>
      </c>
      <c r="V273" s="18" t="e">
        <f t="shared" si="34"/>
        <v>#REF!</v>
      </c>
      <c r="X273" s="80">
        <f>X274+X298+X326+X342+X347+X358</f>
        <v>610967.1020000001</v>
      </c>
    </row>
    <row r="274" spans="1:24" s="25" customFormat="1" ht="18.75" outlineLevel="6">
      <c r="A274" s="16" t="s">
        <v>44</v>
      </c>
      <c r="B274" s="17" t="s">
        <v>20</v>
      </c>
      <c r="C274" s="17" t="s">
        <v>240</v>
      </c>
      <c r="D274" s="17" t="s">
        <v>5</v>
      </c>
      <c r="E274" s="17"/>
      <c r="F274" s="80">
        <f>F279+F275</f>
        <v>128801.7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X274" s="80">
        <f>X279+X275</f>
        <v>127801.7</v>
      </c>
    </row>
    <row r="275" spans="1:24" s="25" customFormat="1" ht="31.5" outlineLevel="6">
      <c r="A275" s="21" t="s">
        <v>130</v>
      </c>
      <c r="B275" s="9" t="s">
        <v>20</v>
      </c>
      <c r="C275" s="9" t="s">
        <v>241</v>
      </c>
      <c r="D275" s="9" t="s">
        <v>5</v>
      </c>
      <c r="E275" s="9"/>
      <c r="F275" s="81">
        <f>F276</f>
        <v>0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X275" s="81">
        <f>X276</f>
        <v>0</v>
      </c>
    </row>
    <row r="276" spans="1:24" s="25" customFormat="1" ht="31.5" outlineLevel="6">
      <c r="A276" s="21" t="s">
        <v>132</v>
      </c>
      <c r="B276" s="9" t="s">
        <v>20</v>
      </c>
      <c r="C276" s="9" t="s">
        <v>242</v>
      </c>
      <c r="D276" s="9" t="s">
        <v>5</v>
      </c>
      <c r="E276" s="9"/>
      <c r="F276" s="81">
        <f>F277</f>
        <v>0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X276" s="81">
        <f>X277</f>
        <v>0</v>
      </c>
    </row>
    <row r="277" spans="1:24" s="25" customFormat="1" ht="31.5" outlineLevel="6">
      <c r="A277" s="50" t="s">
        <v>363</v>
      </c>
      <c r="B277" s="19" t="s">
        <v>20</v>
      </c>
      <c r="C277" s="19" t="s">
        <v>371</v>
      </c>
      <c r="D277" s="19" t="s">
        <v>5</v>
      </c>
      <c r="E277" s="19"/>
      <c r="F277" s="82">
        <f>F278</f>
        <v>0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X277" s="82">
        <f>X278</f>
        <v>0</v>
      </c>
    </row>
    <row r="278" spans="1:24" s="25" customFormat="1" ht="18.75" outlineLevel="6">
      <c r="A278" s="5" t="s">
        <v>84</v>
      </c>
      <c r="B278" s="6" t="s">
        <v>20</v>
      </c>
      <c r="C278" s="6" t="s">
        <v>371</v>
      </c>
      <c r="D278" s="6" t="s">
        <v>85</v>
      </c>
      <c r="E278" s="6"/>
      <c r="F278" s="83">
        <v>0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X278" s="83">
        <v>0</v>
      </c>
    </row>
    <row r="279" spans="1:24" s="25" customFormat="1" ht="15.75" outlineLevel="6">
      <c r="A279" s="69" t="s">
        <v>214</v>
      </c>
      <c r="B279" s="9" t="s">
        <v>20</v>
      </c>
      <c r="C279" s="9" t="s">
        <v>280</v>
      </c>
      <c r="D279" s="9" t="s">
        <v>5</v>
      </c>
      <c r="E279" s="9"/>
      <c r="F279" s="81">
        <f>F280+F290+F294</f>
        <v>128801.7</v>
      </c>
      <c r="G279" s="10">
        <f aca="true" t="shared" si="35" ref="G279:V279">G280</f>
        <v>0</v>
      </c>
      <c r="H279" s="10">
        <f t="shared" si="35"/>
        <v>0</v>
      </c>
      <c r="I279" s="10">
        <f t="shared" si="35"/>
        <v>0</v>
      </c>
      <c r="J279" s="10">
        <f t="shared" si="35"/>
        <v>0</v>
      </c>
      <c r="K279" s="10">
        <f t="shared" si="35"/>
        <v>0</v>
      </c>
      <c r="L279" s="10">
        <f t="shared" si="35"/>
        <v>0</v>
      </c>
      <c r="M279" s="10">
        <f t="shared" si="35"/>
        <v>0</v>
      </c>
      <c r="N279" s="10">
        <f t="shared" si="35"/>
        <v>0</v>
      </c>
      <c r="O279" s="10">
        <f t="shared" si="35"/>
        <v>0</v>
      </c>
      <c r="P279" s="10">
        <f t="shared" si="35"/>
        <v>0</v>
      </c>
      <c r="Q279" s="10">
        <f t="shared" si="35"/>
        <v>0</v>
      </c>
      <c r="R279" s="10">
        <f t="shared" si="35"/>
        <v>0</v>
      </c>
      <c r="S279" s="10">
        <f t="shared" si="35"/>
        <v>0</v>
      </c>
      <c r="T279" s="10">
        <f t="shared" si="35"/>
        <v>0</v>
      </c>
      <c r="U279" s="10">
        <f t="shared" si="35"/>
        <v>0</v>
      </c>
      <c r="V279" s="10">
        <f t="shared" si="35"/>
        <v>0</v>
      </c>
      <c r="X279" s="81">
        <f>X280+X290+X294</f>
        <v>127801.7</v>
      </c>
    </row>
    <row r="280" spans="1:24" s="25" customFormat="1" ht="19.5" customHeight="1" outlineLevel="6">
      <c r="A280" s="69" t="s">
        <v>150</v>
      </c>
      <c r="B280" s="12" t="s">
        <v>20</v>
      </c>
      <c r="C280" s="12" t="s">
        <v>281</v>
      </c>
      <c r="D280" s="12" t="s">
        <v>5</v>
      </c>
      <c r="E280" s="12"/>
      <c r="F280" s="86">
        <f>F281+F284+F287</f>
        <v>128801.7</v>
      </c>
      <c r="G280" s="13">
        <f aca="true" t="shared" si="36" ref="G280:V280">G281</f>
        <v>0</v>
      </c>
      <c r="H280" s="13">
        <f t="shared" si="36"/>
        <v>0</v>
      </c>
      <c r="I280" s="13">
        <f t="shared" si="36"/>
        <v>0</v>
      </c>
      <c r="J280" s="13">
        <f t="shared" si="36"/>
        <v>0</v>
      </c>
      <c r="K280" s="13">
        <f t="shared" si="36"/>
        <v>0</v>
      </c>
      <c r="L280" s="13">
        <f t="shared" si="36"/>
        <v>0</v>
      </c>
      <c r="M280" s="13">
        <f t="shared" si="36"/>
        <v>0</v>
      </c>
      <c r="N280" s="13">
        <f t="shared" si="36"/>
        <v>0</v>
      </c>
      <c r="O280" s="13">
        <f t="shared" si="36"/>
        <v>0</v>
      </c>
      <c r="P280" s="13">
        <f t="shared" si="36"/>
        <v>0</v>
      </c>
      <c r="Q280" s="13">
        <f t="shared" si="36"/>
        <v>0</v>
      </c>
      <c r="R280" s="13">
        <f t="shared" si="36"/>
        <v>0</v>
      </c>
      <c r="S280" s="13">
        <f t="shared" si="36"/>
        <v>0</v>
      </c>
      <c r="T280" s="13">
        <f t="shared" si="36"/>
        <v>0</v>
      </c>
      <c r="U280" s="13">
        <f t="shared" si="36"/>
        <v>0</v>
      </c>
      <c r="V280" s="13">
        <f t="shared" si="36"/>
        <v>0</v>
      </c>
      <c r="X280" s="86">
        <f>X281+X284+X287</f>
        <v>127801.7</v>
      </c>
    </row>
    <row r="281" spans="1:24" s="25" customFormat="1" ht="31.5" outlineLevel="6">
      <c r="A281" s="50" t="s">
        <v>151</v>
      </c>
      <c r="B281" s="19" t="s">
        <v>20</v>
      </c>
      <c r="C281" s="19" t="s">
        <v>282</v>
      </c>
      <c r="D281" s="19" t="s">
        <v>5</v>
      </c>
      <c r="E281" s="19"/>
      <c r="F281" s="82">
        <f>F282</f>
        <v>41098.7</v>
      </c>
      <c r="G281" s="7">
        <f aca="true" t="shared" si="37" ref="G281:V281">G283</f>
        <v>0</v>
      </c>
      <c r="H281" s="7">
        <f t="shared" si="37"/>
        <v>0</v>
      </c>
      <c r="I281" s="7">
        <f t="shared" si="37"/>
        <v>0</v>
      </c>
      <c r="J281" s="7">
        <f t="shared" si="37"/>
        <v>0</v>
      </c>
      <c r="K281" s="7">
        <f t="shared" si="37"/>
        <v>0</v>
      </c>
      <c r="L281" s="7">
        <f t="shared" si="37"/>
        <v>0</v>
      </c>
      <c r="M281" s="7">
        <f t="shared" si="37"/>
        <v>0</v>
      </c>
      <c r="N281" s="7">
        <f t="shared" si="37"/>
        <v>0</v>
      </c>
      <c r="O281" s="7">
        <f t="shared" si="37"/>
        <v>0</v>
      </c>
      <c r="P281" s="7">
        <f t="shared" si="37"/>
        <v>0</v>
      </c>
      <c r="Q281" s="7">
        <f t="shared" si="37"/>
        <v>0</v>
      </c>
      <c r="R281" s="7">
        <f t="shared" si="37"/>
        <v>0</v>
      </c>
      <c r="S281" s="7">
        <f t="shared" si="37"/>
        <v>0</v>
      </c>
      <c r="T281" s="7">
        <f t="shared" si="37"/>
        <v>0</v>
      </c>
      <c r="U281" s="7">
        <f t="shared" si="37"/>
        <v>0</v>
      </c>
      <c r="V281" s="7">
        <f t="shared" si="37"/>
        <v>0</v>
      </c>
      <c r="X281" s="82">
        <f>X282</f>
        <v>41098.7</v>
      </c>
    </row>
    <row r="282" spans="1:24" s="25" customFormat="1" ht="15.75" outlineLevel="6">
      <c r="A282" s="5" t="s">
        <v>115</v>
      </c>
      <c r="B282" s="6" t="s">
        <v>20</v>
      </c>
      <c r="C282" s="6" t="s">
        <v>282</v>
      </c>
      <c r="D282" s="6" t="s">
        <v>116</v>
      </c>
      <c r="E282" s="6"/>
      <c r="F282" s="83">
        <f>F283</f>
        <v>41098.7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83">
        <f>X283</f>
        <v>41098.7</v>
      </c>
    </row>
    <row r="283" spans="1:24" s="25" customFormat="1" ht="47.25" outlineLevel="6">
      <c r="A283" s="56" t="s">
        <v>190</v>
      </c>
      <c r="B283" s="48" t="s">
        <v>20</v>
      </c>
      <c r="C283" s="48" t="s">
        <v>282</v>
      </c>
      <c r="D283" s="48" t="s">
        <v>83</v>
      </c>
      <c r="E283" s="48"/>
      <c r="F283" s="84">
        <v>41098.7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84">
        <v>41098.7</v>
      </c>
    </row>
    <row r="284" spans="1:24" s="25" customFormat="1" ht="63" outlineLevel="6">
      <c r="A284" s="63" t="s">
        <v>153</v>
      </c>
      <c r="B284" s="19" t="s">
        <v>20</v>
      </c>
      <c r="C284" s="19" t="s">
        <v>283</v>
      </c>
      <c r="D284" s="19" t="s">
        <v>5</v>
      </c>
      <c r="E284" s="19"/>
      <c r="F284" s="82">
        <f>F285</f>
        <v>86703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82">
        <f>X285</f>
        <v>86703</v>
      </c>
    </row>
    <row r="285" spans="1:24" s="25" customFormat="1" ht="15.75" outlineLevel="6">
      <c r="A285" s="5" t="s">
        <v>115</v>
      </c>
      <c r="B285" s="6" t="s">
        <v>20</v>
      </c>
      <c r="C285" s="6" t="s">
        <v>283</v>
      </c>
      <c r="D285" s="6" t="s">
        <v>116</v>
      </c>
      <c r="E285" s="6"/>
      <c r="F285" s="83">
        <f>F286</f>
        <v>86703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83">
        <f>X286</f>
        <v>86703</v>
      </c>
    </row>
    <row r="286" spans="1:24" s="25" customFormat="1" ht="47.25" outlineLevel="6">
      <c r="A286" s="56" t="s">
        <v>190</v>
      </c>
      <c r="B286" s="48" t="s">
        <v>20</v>
      </c>
      <c r="C286" s="48" t="s">
        <v>283</v>
      </c>
      <c r="D286" s="48" t="s">
        <v>83</v>
      </c>
      <c r="E286" s="48"/>
      <c r="F286" s="84">
        <v>86703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84">
        <v>86703</v>
      </c>
    </row>
    <row r="287" spans="1:24" s="25" customFormat="1" ht="31.5" outlineLevel="6">
      <c r="A287" s="70" t="s">
        <v>155</v>
      </c>
      <c r="B287" s="19" t="s">
        <v>20</v>
      </c>
      <c r="C287" s="19" t="s">
        <v>284</v>
      </c>
      <c r="D287" s="19" t="s">
        <v>5</v>
      </c>
      <c r="E287" s="19"/>
      <c r="F287" s="82">
        <f>F288</f>
        <v>1000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82">
        <f>X288</f>
        <v>0</v>
      </c>
    </row>
    <row r="288" spans="1:24" s="25" customFormat="1" ht="15.75" outlineLevel="6">
      <c r="A288" s="5" t="s">
        <v>115</v>
      </c>
      <c r="B288" s="6" t="s">
        <v>20</v>
      </c>
      <c r="C288" s="6" t="s">
        <v>284</v>
      </c>
      <c r="D288" s="6" t="s">
        <v>116</v>
      </c>
      <c r="E288" s="6"/>
      <c r="F288" s="83">
        <f>F289</f>
        <v>1000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83">
        <f>X289</f>
        <v>0</v>
      </c>
    </row>
    <row r="289" spans="1:24" s="25" customFormat="1" ht="15.75" outlineLevel="6">
      <c r="A289" s="58" t="s">
        <v>84</v>
      </c>
      <c r="B289" s="48" t="s">
        <v>20</v>
      </c>
      <c r="C289" s="48" t="s">
        <v>284</v>
      </c>
      <c r="D289" s="48" t="s">
        <v>85</v>
      </c>
      <c r="E289" s="48"/>
      <c r="F289" s="84">
        <v>1000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84">
        <v>0</v>
      </c>
    </row>
    <row r="290" spans="1:24" s="25" customFormat="1" ht="31.5" outlineLevel="6">
      <c r="A290" s="71" t="s">
        <v>215</v>
      </c>
      <c r="B290" s="9" t="s">
        <v>20</v>
      </c>
      <c r="C290" s="9" t="s">
        <v>285</v>
      </c>
      <c r="D290" s="9" t="s">
        <v>5</v>
      </c>
      <c r="E290" s="9"/>
      <c r="F290" s="81">
        <f>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81">
        <f>X291</f>
        <v>0</v>
      </c>
    </row>
    <row r="291" spans="1:24" s="25" customFormat="1" ht="31.5" outlineLevel="6">
      <c r="A291" s="70" t="s">
        <v>152</v>
      </c>
      <c r="B291" s="19" t="s">
        <v>20</v>
      </c>
      <c r="C291" s="19" t="s">
        <v>286</v>
      </c>
      <c r="D291" s="19" t="s">
        <v>5</v>
      </c>
      <c r="E291" s="19"/>
      <c r="F291" s="82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82">
        <f>X292</f>
        <v>0</v>
      </c>
    </row>
    <row r="292" spans="1:24" s="25" customFormat="1" ht="15.75" outlineLevel="6">
      <c r="A292" s="5" t="s">
        <v>115</v>
      </c>
      <c r="B292" s="6" t="s">
        <v>20</v>
      </c>
      <c r="C292" s="6" t="s">
        <v>286</v>
      </c>
      <c r="D292" s="6" t="s">
        <v>116</v>
      </c>
      <c r="E292" s="6"/>
      <c r="F292" s="83">
        <f>F293</f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83">
        <f>X293</f>
        <v>0</v>
      </c>
    </row>
    <row r="293" spans="1:24" s="25" customFormat="1" ht="15.75" outlineLevel="6">
      <c r="A293" s="58" t="s">
        <v>84</v>
      </c>
      <c r="B293" s="48" t="s">
        <v>20</v>
      </c>
      <c r="C293" s="48" t="s">
        <v>286</v>
      </c>
      <c r="D293" s="48" t="s">
        <v>85</v>
      </c>
      <c r="E293" s="48"/>
      <c r="F293" s="84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84">
        <v>0</v>
      </c>
    </row>
    <row r="294" spans="1:24" s="25" customFormat="1" ht="15.75" outlineLevel="6">
      <c r="A294" s="71" t="s">
        <v>350</v>
      </c>
      <c r="B294" s="9" t="s">
        <v>20</v>
      </c>
      <c r="C294" s="9" t="s">
        <v>352</v>
      </c>
      <c r="D294" s="9" t="s">
        <v>5</v>
      </c>
      <c r="E294" s="9"/>
      <c r="F294" s="81">
        <f>F295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81">
        <f>X295</f>
        <v>0</v>
      </c>
    </row>
    <row r="295" spans="1:24" s="25" customFormat="1" ht="15.75" outlineLevel="6">
      <c r="A295" s="70" t="s">
        <v>351</v>
      </c>
      <c r="B295" s="19" t="s">
        <v>20</v>
      </c>
      <c r="C295" s="19" t="s">
        <v>361</v>
      </c>
      <c r="D295" s="19" t="s">
        <v>5</v>
      </c>
      <c r="E295" s="19"/>
      <c r="F295" s="82">
        <f>F296</f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82">
        <f>X296</f>
        <v>0</v>
      </c>
    </row>
    <row r="296" spans="1:24" s="25" customFormat="1" ht="15.75" outlineLevel="6">
      <c r="A296" s="5" t="s">
        <v>115</v>
      </c>
      <c r="B296" s="6" t="s">
        <v>20</v>
      </c>
      <c r="C296" s="6" t="s">
        <v>361</v>
      </c>
      <c r="D296" s="6" t="s">
        <v>116</v>
      </c>
      <c r="E296" s="6"/>
      <c r="F296" s="83">
        <f>F297</f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83">
        <f>X297</f>
        <v>0</v>
      </c>
    </row>
    <row r="297" spans="1:24" s="25" customFormat="1" ht="15.75" outlineLevel="6">
      <c r="A297" s="58" t="s">
        <v>84</v>
      </c>
      <c r="B297" s="48" t="s">
        <v>20</v>
      </c>
      <c r="C297" s="48" t="s">
        <v>361</v>
      </c>
      <c r="D297" s="48" t="s">
        <v>85</v>
      </c>
      <c r="E297" s="48"/>
      <c r="F297" s="84"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84">
        <v>0</v>
      </c>
    </row>
    <row r="298" spans="1:24" s="25" customFormat="1" ht="15.75" outlineLevel="6">
      <c r="A298" s="72" t="s">
        <v>43</v>
      </c>
      <c r="B298" s="31" t="s">
        <v>21</v>
      </c>
      <c r="C298" s="31" t="s">
        <v>240</v>
      </c>
      <c r="D298" s="31" t="s">
        <v>5</v>
      </c>
      <c r="E298" s="31"/>
      <c r="F298" s="88">
        <f>F299+F303+F323</f>
        <v>413406.702</v>
      </c>
      <c r="G298" s="10" t="e">
        <f>G304+#REF!+G337+#REF!+#REF!+#REF!+#REF!</f>
        <v>#REF!</v>
      </c>
      <c r="H298" s="10" t="e">
        <f>H304+#REF!+H337+#REF!+#REF!+#REF!+#REF!</f>
        <v>#REF!</v>
      </c>
      <c r="I298" s="10" t="e">
        <f>I304+#REF!+I337+#REF!+#REF!+#REF!+#REF!</f>
        <v>#REF!</v>
      </c>
      <c r="J298" s="10" t="e">
        <f>J304+#REF!+J337+#REF!+#REF!+#REF!+#REF!</f>
        <v>#REF!</v>
      </c>
      <c r="K298" s="10" t="e">
        <f>K304+#REF!+K337+#REF!+#REF!+#REF!+#REF!</f>
        <v>#REF!</v>
      </c>
      <c r="L298" s="10" t="e">
        <f>L304+#REF!+L337+#REF!+#REF!+#REF!+#REF!</f>
        <v>#REF!</v>
      </c>
      <c r="M298" s="10" t="e">
        <f>M304+#REF!+M337+#REF!+#REF!+#REF!+#REF!</f>
        <v>#REF!</v>
      </c>
      <c r="N298" s="10" t="e">
        <f>N304+#REF!+N337+#REF!+#REF!+#REF!+#REF!</f>
        <v>#REF!</v>
      </c>
      <c r="O298" s="10" t="e">
        <f>O304+#REF!+O337+#REF!+#REF!+#REF!+#REF!</f>
        <v>#REF!</v>
      </c>
      <c r="P298" s="10" t="e">
        <f>P304+#REF!+P337+#REF!+#REF!+#REF!+#REF!</f>
        <v>#REF!</v>
      </c>
      <c r="Q298" s="10" t="e">
        <f>Q304+#REF!+Q337+#REF!+#REF!+#REF!+#REF!</f>
        <v>#REF!</v>
      </c>
      <c r="R298" s="10" t="e">
        <f>R304+#REF!+R337+#REF!+#REF!+#REF!+#REF!</f>
        <v>#REF!</v>
      </c>
      <c r="S298" s="10" t="e">
        <f>S304+#REF!+S337+#REF!+#REF!+#REF!+#REF!</f>
        <v>#REF!</v>
      </c>
      <c r="T298" s="10" t="e">
        <f>T304+#REF!+T337+#REF!+#REF!+#REF!+#REF!</f>
        <v>#REF!</v>
      </c>
      <c r="U298" s="10" t="e">
        <f>U304+#REF!+U337+#REF!+#REF!+#REF!+#REF!</f>
        <v>#REF!</v>
      </c>
      <c r="V298" s="10" t="e">
        <f>V304+#REF!+V337+#REF!+#REF!+#REF!+#REF!</f>
        <v>#REF!</v>
      </c>
      <c r="X298" s="88">
        <f>X299+X303+X323</f>
        <v>420706.702</v>
      </c>
    </row>
    <row r="299" spans="1:24" s="25" customFormat="1" ht="31.5" outlineLevel="6">
      <c r="A299" s="21" t="s">
        <v>130</v>
      </c>
      <c r="B299" s="9" t="s">
        <v>21</v>
      </c>
      <c r="C299" s="9" t="s">
        <v>241</v>
      </c>
      <c r="D299" s="9" t="s">
        <v>5</v>
      </c>
      <c r="E299" s="9"/>
      <c r="F299" s="81">
        <f>F300</f>
        <v>0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X299" s="81">
        <f>X300</f>
        <v>0</v>
      </c>
    </row>
    <row r="300" spans="1:24" s="25" customFormat="1" ht="31.5" outlineLevel="6">
      <c r="A300" s="21" t="s">
        <v>132</v>
      </c>
      <c r="B300" s="9" t="s">
        <v>21</v>
      </c>
      <c r="C300" s="9" t="s">
        <v>242</v>
      </c>
      <c r="D300" s="9" t="s">
        <v>5</v>
      </c>
      <c r="E300" s="9"/>
      <c r="F300" s="81">
        <f>F301</f>
        <v>0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X300" s="81">
        <f>X301</f>
        <v>0</v>
      </c>
    </row>
    <row r="301" spans="1:24" s="25" customFormat="1" ht="18.75" customHeight="1" outlineLevel="6">
      <c r="A301" s="50" t="s">
        <v>363</v>
      </c>
      <c r="B301" s="19" t="s">
        <v>21</v>
      </c>
      <c r="C301" s="19" t="s">
        <v>362</v>
      </c>
      <c r="D301" s="19" t="s">
        <v>5</v>
      </c>
      <c r="E301" s="19"/>
      <c r="F301" s="82">
        <f>F302</f>
        <v>0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X301" s="82">
        <f>X302</f>
        <v>0</v>
      </c>
    </row>
    <row r="302" spans="1:24" s="25" customFormat="1" ht="15.75" outlineLevel="6">
      <c r="A302" s="5" t="s">
        <v>84</v>
      </c>
      <c r="B302" s="6" t="s">
        <v>21</v>
      </c>
      <c r="C302" s="6" t="s">
        <v>362</v>
      </c>
      <c r="D302" s="6" t="s">
        <v>85</v>
      </c>
      <c r="E302" s="6"/>
      <c r="F302" s="83">
        <v>0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X302" s="83">
        <v>0</v>
      </c>
    </row>
    <row r="303" spans="1:24" s="25" customFormat="1" ht="15.75" outlineLevel="6">
      <c r="A303" s="69" t="s">
        <v>214</v>
      </c>
      <c r="B303" s="9" t="s">
        <v>21</v>
      </c>
      <c r="C303" s="9" t="s">
        <v>280</v>
      </c>
      <c r="D303" s="9" t="s">
        <v>5</v>
      </c>
      <c r="E303" s="9"/>
      <c r="F303" s="81">
        <f>F304</f>
        <v>413386.702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X303" s="81">
        <f>X304</f>
        <v>420686.702</v>
      </c>
    </row>
    <row r="304" spans="1:24" s="25" customFormat="1" ht="15.75" outlineLevel="6">
      <c r="A304" s="22" t="s">
        <v>154</v>
      </c>
      <c r="B304" s="12" t="s">
        <v>21</v>
      </c>
      <c r="C304" s="12" t="s">
        <v>287</v>
      </c>
      <c r="D304" s="12" t="s">
        <v>5</v>
      </c>
      <c r="E304" s="12"/>
      <c r="F304" s="100">
        <f>F305+F308+F311+F314+F317+F320</f>
        <v>413386.702</v>
      </c>
      <c r="G304" s="100">
        <f aca="true" t="shared" si="38" ref="G304:X304">G305+G308+G311+G314+G317+G320</f>
        <v>0</v>
      </c>
      <c r="H304" s="100">
        <f t="shared" si="38"/>
        <v>0</v>
      </c>
      <c r="I304" s="100">
        <f t="shared" si="38"/>
        <v>0</v>
      </c>
      <c r="J304" s="100">
        <f t="shared" si="38"/>
        <v>0</v>
      </c>
      <c r="K304" s="100">
        <f t="shared" si="38"/>
        <v>0</v>
      </c>
      <c r="L304" s="100">
        <f t="shared" si="38"/>
        <v>0</v>
      </c>
      <c r="M304" s="100">
        <f t="shared" si="38"/>
        <v>0</v>
      </c>
      <c r="N304" s="100">
        <f t="shared" si="38"/>
        <v>0</v>
      </c>
      <c r="O304" s="100">
        <f t="shared" si="38"/>
        <v>0</v>
      </c>
      <c r="P304" s="100">
        <f t="shared" si="38"/>
        <v>0</v>
      </c>
      <c r="Q304" s="100">
        <f t="shared" si="38"/>
        <v>0</v>
      </c>
      <c r="R304" s="100">
        <f t="shared" si="38"/>
        <v>0</v>
      </c>
      <c r="S304" s="100">
        <f t="shared" si="38"/>
        <v>0</v>
      </c>
      <c r="T304" s="100">
        <f t="shared" si="38"/>
        <v>0</v>
      </c>
      <c r="U304" s="100">
        <f t="shared" si="38"/>
        <v>0</v>
      </c>
      <c r="V304" s="100">
        <f t="shared" si="38"/>
        <v>0</v>
      </c>
      <c r="W304" s="100">
        <f t="shared" si="38"/>
        <v>0</v>
      </c>
      <c r="X304" s="100">
        <f t="shared" si="38"/>
        <v>420686.702</v>
      </c>
    </row>
    <row r="305" spans="1:24" s="25" customFormat="1" ht="31.5" outlineLevel="6">
      <c r="A305" s="50" t="s">
        <v>151</v>
      </c>
      <c r="B305" s="19" t="s">
        <v>21</v>
      </c>
      <c r="C305" s="19" t="s">
        <v>288</v>
      </c>
      <c r="D305" s="19" t="s">
        <v>5</v>
      </c>
      <c r="E305" s="19"/>
      <c r="F305" s="96">
        <f>F306</f>
        <v>98920.5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6">
        <f>X306</f>
        <v>98920.5</v>
      </c>
    </row>
    <row r="306" spans="1:24" s="25" customFormat="1" ht="15.75" outlineLevel="6">
      <c r="A306" s="5" t="s">
        <v>115</v>
      </c>
      <c r="B306" s="6" t="s">
        <v>21</v>
      </c>
      <c r="C306" s="6" t="s">
        <v>288</v>
      </c>
      <c r="D306" s="6" t="s">
        <v>116</v>
      </c>
      <c r="E306" s="6"/>
      <c r="F306" s="97">
        <f>F307</f>
        <v>98920.5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7">
        <f>X307</f>
        <v>98920.5</v>
      </c>
    </row>
    <row r="307" spans="1:24" s="25" customFormat="1" ht="47.25" outlineLevel="6">
      <c r="A307" s="56" t="s">
        <v>190</v>
      </c>
      <c r="B307" s="48" t="s">
        <v>21</v>
      </c>
      <c r="C307" s="48" t="s">
        <v>288</v>
      </c>
      <c r="D307" s="48" t="s">
        <v>83</v>
      </c>
      <c r="E307" s="48"/>
      <c r="F307" s="98">
        <v>98920.5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8">
        <v>98920.5</v>
      </c>
    </row>
    <row r="308" spans="1:24" s="25" customFormat="1" ht="31.5" outlineLevel="6">
      <c r="A308" s="70" t="s">
        <v>187</v>
      </c>
      <c r="B308" s="19" t="s">
        <v>21</v>
      </c>
      <c r="C308" s="19" t="s">
        <v>326</v>
      </c>
      <c r="D308" s="19" t="s">
        <v>5</v>
      </c>
      <c r="E308" s="19"/>
      <c r="F308" s="96">
        <f>F309</f>
        <v>1700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6">
        <f>X309</f>
        <v>9000</v>
      </c>
    </row>
    <row r="309" spans="1:24" s="25" customFormat="1" ht="15.75" outlineLevel="6">
      <c r="A309" s="5" t="s">
        <v>115</v>
      </c>
      <c r="B309" s="6" t="s">
        <v>21</v>
      </c>
      <c r="C309" s="6" t="s">
        <v>326</v>
      </c>
      <c r="D309" s="6" t="s">
        <v>116</v>
      </c>
      <c r="E309" s="6"/>
      <c r="F309" s="97">
        <f>F310</f>
        <v>1700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7">
        <f>X310</f>
        <v>9000</v>
      </c>
    </row>
    <row r="310" spans="1:24" s="25" customFormat="1" ht="15.75" outlineLevel="6">
      <c r="A310" s="58" t="s">
        <v>84</v>
      </c>
      <c r="B310" s="48" t="s">
        <v>21</v>
      </c>
      <c r="C310" s="48" t="s">
        <v>326</v>
      </c>
      <c r="D310" s="48" t="s">
        <v>85</v>
      </c>
      <c r="E310" s="48"/>
      <c r="F310" s="98">
        <v>1700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8">
        <v>9000</v>
      </c>
    </row>
    <row r="311" spans="1:24" s="25" customFormat="1" ht="15.75" outlineLevel="6">
      <c r="A311" s="70" t="s">
        <v>231</v>
      </c>
      <c r="B311" s="19" t="s">
        <v>21</v>
      </c>
      <c r="C311" s="19" t="s">
        <v>289</v>
      </c>
      <c r="D311" s="19" t="s">
        <v>5</v>
      </c>
      <c r="E311" s="19"/>
      <c r="F311" s="89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89">
        <f>X312</f>
        <v>0</v>
      </c>
    </row>
    <row r="312" spans="1:24" s="25" customFormat="1" ht="15.75" outlineLevel="6">
      <c r="A312" s="5" t="s">
        <v>115</v>
      </c>
      <c r="B312" s="6" t="s">
        <v>21</v>
      </c>
      <c r="C312" s="6" t="s">
        <v>289</v>
      </c>
      <c r="D312" s="6" t="s">
        <v>116</v>
      </c>
      <c r="E312" s="6"/>
      <c r="F312" s="90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0">
        <f>X313</f>
        <v>0</v>
      </c>
    </row>
    <row r="313" spans="1:24" s="25" customFormat="1" ht="15.75" outlineLevel="6">
      <c r="A313" s="58" t="s">
        <v>84</v>
      </c>
      <c r="B313" s="48" t="s">
        <v>21</v>
      </c>
      <c r="C313" s="48" t="s">
        <v>289</v>
      </c>
      <c r="D313" s="48" t="s">
        <v>85</v>
      </c>
      <c r="E313" s="48"/>
      <c r="F313" s="91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1">
        <v>0</v>
      </c>
    </row>
    <row r="314" spans="1:24" s="25" customFormat="1" ht="51" customHeight="1" outlineLevel="6">
      <c r="A314" s="57" t="s">
        <v>156</v>
      </c>
      <c r="B314" s="61" t="s">
        <v>21</v>
      </c>
      <c r="C314" s="61" t="s">
        <v>290</v>
      </c>
      <c r="D314" s="61" t="s">
        <v>5</v>
      </c>
      <c r="E314" s="61"/>
      <c r="F314" s="99">
        <f>F315</f>
        <v>291581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9">
        <f>X315</f>
        <v>291581</v>
      </c>
    </row>
    <row r="315" spans="1:24" s="25" customFormat="1" ht="15.75" outlineLevel="6">
      <c r="A315" s="5" t="s">
        <v>115</v>
      </c>
      <c r="B315" s="6" t="s">
        <v>21</v>
      </c>
      <c r="C315" s="6" t="s">
        <v>290</v>
      </c>
      <c r="D315" s="6" t="s">
        <v>116</v>
      </c>
      <c r="E315" s="6"/>
      <c r="F315" s="97">
        <f>F316</f>
        <v>291581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7">
        <f>X316</f>
        <v>291581</v>
      </c>
    </row>
    <row r="316" spans="1:24" s="25" customFormat="1" ht="47.25" outlineLevel="6">
      <c r="A316" s="56" t="s">
        <v>190</v>
      </c>
      <c r="B316" s="48" t="s">
        <v>21</v>
      </c>
      <c r="C316" s="48" t="s">
        <v>290</v>
      </c>
      <c r="D316" s="48" t="s">
        <v>83</v>
      </c>
      <c r="E316" s="48"/>
      <c r="F316" s="98">
        <v>291581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8">
        <v>291581</v>
      </c>
    </row>
    <row r="317" spans="1:24" s="25" customFormat="1" ht="47.25" outlineLevel="6">
      <c r="A317" s="57" t="s">
        <v>397</v>
      </c>
      <c r="B317" s="61" t="s">
        <v>21</v>
      </c>
      <c r="C317" s="61" t="s">
        <v>394</v>
      </c>
      <c r="D317" s="61" t="s">
        <v>5</v>
      </c>
      <c r="E317" s="61"/>
      <c r="F317" s="99">
        <f>F318</f>
        <v>3200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96">
        <f>X318</f>
        <v>3200</v>
      </c>
    </row>
    <row r="318" spans="1:24" s="25" customFormat="1" ht="15.75" outlineLevel="6">
      <c r="A318" s="5" t="s">
        <v>115</v>
      </c>
      <c r="B318" s="6" t="s">
        <v>21</v>
      </c>
      <c r="C318" s="6" t="s">
        <v>394</v>
      </c>
      <c r="D318" s="6" t="s">
        <v>116</v>
      </c>
      <c r="E318" s="6"/>
      <c r="F318" s="97">
        <f>F319</f>
        <v>3200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7">
        <f>X319</f>
        <v>3200</v>
      </c>
    </row>
    <row r="319" spans="1:24" s="25" customFormat="1" ht="47.25" outlineLevel="6">
      <c r="A319" s="56" t="s">
        <v>190</v>
      </c>
      <c r="B319" s="48" t="s">
        <v>21</v>
      </c>
      <c r="C319" s="48" t="s">
        <v>394</v>
      </c>
      <c r="D319" s="48" t="s">
        <v>83</v>
      </c>
      <c r="E319" s="48"/>
      <c r="F319" s="98">
        <v>3200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8">
        <v>3200</v>
      </c>
    </row>
    <row r="320" spans="1:24" s="25" customFormat="1" ht="17.25" customHeight="1" outlineLevel="6">
      <c r="A320" s="57" t="s">
        <v>395</v>
      </c>
      <c r="B320" s="61" t="s">
        <v>21</v>
      </c>
      <c r="C320" s="61" t="s">
        <v>396</v>
      </c>
      <c r="D320" s="61" t="s">
        <v>5</v>
      </c>
      <c r="E320" s="61"/>
      <c r="F320" s="99">
        <f>F321</f>
        <v>17985.202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96">
        <f>X321</f>
        <v>17985.202</v>
      </c>
    </row>
    <row r="321" spans="1:24" s="25" customFormat="1" ht="15.75" outlineLevel="6">
      <c r="A321" s="5" t="s">
        <v>115</v>
      </c>
      <c r="B321" s="6" t="s">
        <v>21</v>
      </c>
      <c r="C321" s="6" t="s">
        <v>396</v>
      </c>
      <c r="D321" s="6" t="s">
        <v>116</v>
      </c>
      <c r="E321" s="6"/>
      <c r="F321" s="97">
        <f>F322</f>
        <v>17985.202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7">
        <f>X322</f>
        <v>17985.202</v>
      </c>
    </row>
    <row r="322" spans="1:24" s="25" customFormat="1" ht="47.25" outlineLevel="6">
      <c r="A322" s="56" t="s">
        <v>190</v>
      </c>
      <c r="B322" s="48" t="s">
        <v>21</v>
      </c>
      <c r="C322" s="48" t="s">
        <v>396</v>
      </c>
      <c r="D322" s="48" t="s">
        <v>83</v>
      </c>
      <c r="E322" s="48"/>
      <c r="F322" s="98">
        <v>17985.202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98">
        <v>17985.202</v>
      </c>
    </row>
    <row r="323" spans="1:24" s="25" customFormat="1" ht="31.5" outlineLevel="6">
      <c r="A323" s="69" t="s">
        <v>388</v>
      </c>
      <c r="B323" s="9" t="s">
        <v>21</v>
      </c>
      <c r="C323" s="9" t="s">
        <v>344</v>
      </c>
      <c r="D323" s="9" t="s">
        <v>5</v>
      </c>
      <c r="E323" s="9"/>
      <c r="F323" s="92">
        <f>F324</f>
        <v>20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92">
        <f>X324</f>
        <v>20</v>
      </c>
    </row>
    <row r="324" spans="1:24" s="25" customFormat="1" ht="18.75" outlineLevel="6">
      <c r="A324" s="5" t="s">
        <v>115</v>
      </c>
      <c r="B324" s="6" t="s">
        <v>21</v>
      </c>
      <c r="C324" s="6" t="s">
        <v>346</v>
      </c>
      <c r="D324" s="6" t="s">
        <v>116</v>
      </c>
      <c r="E324" s="73"/>
      <c r="F324" s="90">
        <f>F325</f>
        <v>20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90">
        <f>X325</f>
        <v>20</v>
      </c>
    </row>
    <row r="325" spans="1:24" s="25" customFormat="1" ht="18.75" outlineLevel="6">
      <c r="A325" s="58" t="s">
        <v>84</v>
      </c>
      <c r="B325" s="48" t="s">
        <v>21</v>
      </c>
      <c r="C325" s="48" t="s">
        <v>346</v>
      </c>
      <c r="D325" s="48" t="s">
        <v>85</v>
      </c>
      <c r="E325" s="74"/>
      <c r="F325" s="91">
        <v>20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91">
        <v>20</v>
      </c>
    </row>
    <row r="326" spans="1:24" s="25" customFormat="1" ht="15.75" outlineLevel="6">
      <c r="A326" s="72" t="s">
        <v>364</v>
      </c>
      <c r="B326" s="31" t="s">
        <v>365</v>
      </c>
      <c r="C326" s="31" t="s">
        <v>240</v>
      </c>
      <c r="D326" s="31" t="s">
        <v>5</v>
      </c>
      <c r="E326" s="31"/>
      <c r="F326" s="88">
        <f>F327+F331+F337</f>
        <v>39689.8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88">
        <f>X327+X331+X337</f>
        <v>39689.8</v>
      </c>
    </row>
    <row r="327" spans="1:24" s="25" customFormat="1" ht="31.5" outlineLevel="6">
      <c r="A327" s="21" t="s">
        <v>130</v>
      </c>
      <c r="B327" s="9" t="s">
        <v>365</v>
      </c>
      <c r="C327" s="9" t="s">
        <v>241</v>
      </c>
      <c r="D327" s="9" t="s">
        <v>5</v>
      </c>
      <c r="E327" s="9"/>
      <c r="F327" s="81">
        <f>F328</f>
        <v>0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X327" s="81">
        <f>X328</f>
        <v>0</v>
      </c>
    </row>
    <row r="328" spans="1:24" s="25" customFormat="1" ht="31.5" outlineLevel="6">
      <c r="A328" s="21" t="s">
        <v>132</v>
      </c>
      <c r="B328" s="9" t="s">
        <v>365</v>
      </c>
      <c r="C328" s="9" t="s">
        <v>242</v>
      </c>
      <c r="D328" s="9" t="s">
        <v>5</v>
      </c>
      <c r="E328" s="9"/>
      <c r="F328" s="81">
        <f>F329</f>
        <v>0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X328" s="81">
        <f>X329</f>
        <v>0</v>
      </c>
    </row>
    <row r="329" spans="1:24" s="25" customFormat="1" ht="18.75" customHeight="1" outlineLevel="6">
      <c r="A329" s="50" t="s">
        <v>363</v>
      </c>
      <c r="B329" s="19" t="s">
        <v>365</v>
      </c>
      <c r="C329" s="19" t="s">
        <v>362</v>
      </c>
      <c r="D329" s="19" t="s">
        <v>5</v>
      </c>
      <c r="E329" s="19"/>
      <c r="F329" s="82">
        <f>F330</f>
        <v>0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X329" s="82">
        <f>X330</f>
        <v>0</v>
      </c>
    </row>
    <row r="330" spans="1:24" s="25" customFormat="1" ht="15.75" outlineLevel="6">
      <c r="A330" s="5" t="s">
        <v>84</v>
      </c>
      <c r="B330" s="6" t="s">
        <v>365</v>
      </c>
      <c r="C330" s="6" t="s">
        <v>362</v>
      </c>
      <c r="D330" s="6" t="s">
        <v>85</v>
      </c>
      <c r="E330" s="6"/>
      <c r="F330" s="83">
        <v>0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X330" s="83">
        <v>0</v>
      </c>
    </row>
    <row r="331" spans="1:24" s="25" customFormat="1" ht="15.75" outlineLevel="6">
      <c r="A331" s="69" t="s">
        <v>214</v>
      </c>
      <c r="B331" s="9" t="s">
        <v>365</v>
      </c>
      <c r="C331" s="9" t="s">
        <v>280</v>
      </c>
      <c r="D331" s="9" t="s">
        <v>5</v>
      </c>
      <c r="E331" s="9"/>
      <c r="F331" s="81">
        <f>F332</f>
        <v>26783.8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X331" s="81">
        <f>X332</f>
        <v>26783.8</v>
      </c>
    </row>
    <row r="332" spans="1:24" s="25" customFormat="1" ht="31.5" outlineLevel="6">
      <c r="A332" s="14" t="s">
        <v>179</v>
      </c>
      <c r="B332" s="9" t="s">
        <v>365</v>
      </c>
      <c r="C332" s="9" t="s">
        <v>291</v>
      </c>
      <c r="D332" s="9" t="s">
        <v>5</v>
      </c>
      <c r="E332" s="9"/>
      <c r="F332" s="101">
        <f>F333</f>
        <v>26783.8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101">
        <f>X333</f>
        <v>26783.8</v>
      </c>
    </row>
    <row r="333" spans="1:24" s="25" customFormat="1" ht="31.5" outlineLevel="6">
      <c r="A333" s="50" t="s">
        <v>180</v>
      </c>
      <c r="B333" s="19" t="s">
        <v>365</v>
      </c>
      <c r="C333" s="19" t="s">
        <v>292</v>
      </c>
      <c r="D333" s="19" t="s">
        <v>5</v>
      </c>
      <c r="E333" s="19"/>
      <c r="F333" s="96">
        <f>F334</f>
        <v>26783.8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96">
        <f>X334</f>
        <v>26783.8</v>
      </c>
    </row>
    <row r="334" spans="1:24" s="25" customFormat="1" ht="15.75" outlineLevel="6">
      <c r="A334" s="5" t="s">
        <v>115</v>
      </c>
      <c r="B334" s="6" t="s">
        <v>365</v>
      </c>
      <c r="C334" s="6" t="s">
        <v>292</v>
      </c>
      <c r="D334" s="6" t="s">
        <v>116</v>
      </c>
      <c r="E334" s="6"/>
      <c r="F334" s="97">
        <f>F335+F336</f>
        <v>26783.8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97">
        <f>X335+X336</f>
        <v>26783.8</v>
      </c>
    </row>
    <row r="335" spans="1:24" s="25" customFormat="1" ht="47.25" outlineLevel="6">
      <c r="A335" s="56" t="s">
        <v>190</v>
      </c>
      <c r="B335" s="48" t="s">
        <v>365</v>
      </c>
      <c r="C335" s="48" t="s">
        <v>292</v>
      </c>
      <c r="D335" s="48" t="s">
        <v>83</v>
      </c>
      <c r="E335" s="48"/>
      <c r="F335" s="98">
        <v>26783.8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98">
        <v>26783.8</v>
      </c>
    </row>
    <row r="336" spans="1:24" s="25" customFormat="1" ht="15.75" outlineLevel="6">
      <c r="A336" s="58" t="s">
        <v>84</v>
      </c>
      <c r="B336" s="48" t="s">
        <v>365</v>
      </c>
      <c r="C336" s="48" t="s">
        <v>329</v>
      </c>
      <c r="D336" s="48" t="s">
        <v>85</v>
      </c>
      <c r="E336" s="48"/>
      <c r="F336" s="98"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98">
        <v>0</v>
      </c>
    </row>
    <row r="337" spans="1:24" s="25" customFormat="1" ht="31.5" outlineLevel="6">
      <c r="A337" s="69" t="s">
        <v>191</v>
      </c>
      <c r="B337" s="9" t="s">
        <v>365</v>
      </c>
      <c r="C337" s="9" t="s">
        <v>293</v>
      </c>
      <c r="D337" s="9" t="s">
        <v>5</v>
      </c>
      <c r="E337" s="9"/>
      <c r="F337" s="101">
        <f>F338</f>
        <v>12906</v>
      </c>
      <c r="G337" s="13" t="e">
        <f aca="true" t="shared" si="39" ref="G337:V337">G338</f>
        <v>#REF!</v>
      </c>
      <c r="H337" s="13" t="e">
        <f t="shared" si="39"/>
        <v>#REF!</v>
      </c>
      <c r="I337" s="13" t="e">
        <f t="shared" si="39"/>
        <v>#REF!</v>
      </c>
      <c r="J337" s="13" t="e">
        <f t="shared" si="39"/>
        <v>#REF!</v>
      </c>
      <c r="K337" s="13" t="e">
        <f t="shared" si="39"/>
        <v>#REF!</v>
      </c>
      <c r="L337" s="13" t="e">
        <f t="shared" si="39"/>
        <v>#REF!</v>
      </c>
      <c r="M337" s="13" t="e">
        <f t="shared" si="39"/>
        <v>#REF!</v>
      </c>
      <c r="N337" s="13" t="e">
        <f t="shared" si="39"/>
        <v>#REF!</v>
      </c>
      <c r="O337" s="13" t="e">
        <f t="shared" si="39"/>
        <v>#REF!</v>
      </c>
      <c r="P337" s="13" t="e">
        <f t="shared" si="39"/>
        <v>#REF!</v>
      </c>
      <c r="Q337" s="13" t="e">
        <f t="shared" si="39"/>
        <v>#REF!</v>
      </c>
      <c r="R337" s="13" t="e">
        <f t="shared" si="39"/>
        <v>#REF!</v>
      </c>
      <c r="S337" s="13" t="e">
        <f t="shared" si="39"/>
        <v>#REF!</v>
      </c>
      <c r="T337" s="13" t="e">
        <f t="shared" si="39"/>
        <v>#REF!</v>
      </c>
      <c r="U337" s="13" t="e">
        <f t="shared" si="39"/>
        <v>#REF!</v>
      </c>
      <c r="V337" s="13" t="e">
        <f t="shared" si="39"/>
        <v>#REF!</v>
      </c>
      <c r="X337" s="101">
        <f>X338</f>
        <v>12906</v>
      </c>
    </row>
    <row r="338" spans="1:24" s="25" customFormat="1" ht="31.5" outlineLevel="6">
      <c r="A338" s="70" t="s">
        <v>151</v>
      </c>
      <c r="B338" s="19" t="s">
        <v>365</v>
      </c>
      <c r="C338" s="19" t="s">
        <v>294</v>
      </c>
      <c r="D338" s="19" t="s">
        <v>5</v>
      </c>
      <c r="E338" s="75"/>
      <c r="F338" s="96">
        <f>F339</f>
        <v>12906</v>
      </c>
      <c r="G338" s="7" t="e">
        <f>#REF!</f>
        <v>#REF!</v>
      </c>
      <c r="H338" s="7" t="e">
        <f>#REF!</f>
        <v>#REF!</v>
      </c>
      <c r="I338" s="7" t="e">
        <f>#REF!</f>
        <v>#REF!</v>
      </c>
      <c r="J338" s="7" t="e">
        <f>#REF!</f>
        <v>#REF!</v>
      </c>
      <c r="K338" s="7" t="e">
        <f>#REF!</f>
        <v>#REF!</v>
      </c>
      <c r="L338" s="7" t="e">
        <f>#REF!</f>
        <v>#REF!</v>
      </c>
      <c r="M338" s="7" t="e">
        <f>#REF!</f>
        <v>#REF!</v>
      </c>
      <c r="N338" s="7" t="e">
        <f>#REF!</f>
        <v>#REF!</v>
      </c>
      <c r="O338" s="7" t="e">
        <f>#REF!</f>
        <v>#REF!</v>
      </c>
      <c r="P338" s="7" t="e">
        <f>#REF!</f>
        <v>#REF!</v>
      </c>
      <c r="Q338" s="7" t="e">
        <f>#REF!</f>
        <v>#REF!</v>
      </c>
      <c r="R338" s="7" t="e">
        <f>#REF!</f>
        <v>#REF!</v>
      </c>
      <c r="S338" s="7" t="e">
        <f>#REF!</f>
        <v>#REF!</v>
      </c>
      <c r="T338" s="7" t="e">
        <f>#REF!</f>
        <v>#REF!</v>
      </c>
      <c r="U338" s="7" t="e">
        <f>#REF!</f>
        <v>#REF!</v>
      </c>
      <c r="V338" s="7" t="e">
        <f>#REF!</f>
        <v>#REF!</v>
      </c>
      <c r="X338" s="96">
        <f>X339</f>
        <v>12906</v>
      </c>
    </row>
    <row r="339" spans="1:24" s="25" customFormat="1" ht="18.75" outlineLevel="6">
      <c r="A339" s="5" t="s">
        <v>115</v>
      </c>
      <c r="B339" s="6" t="s">
        <v>365</v>
      </c>
      <c r="C339" s="6" t="s">
        <v>294</v>
      </c>
      <c r="D339" s="6" t="s">
        <v>347</v>
      </c>
      <c r="E339" s="73"/>
      <c r="F339" s="97">
        <f>F340+F341</f>
        <v>12906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97">
        <f>X340+X341</f>
        <v>12906</v>
      </c>
    </row>
    <row r="340" spans="1:24" s="25" customFormat="1" ht="47.25" outlineLevel="6">
      <c r="A340" s="58" t="s">
        <v>190</v>
      </c>
      <c r="B340" s="48" t="s">
        <v>365</v>
      </c>
      <c r="C340" s="48" t="s">
        <v>294</v>
      </c>
      <c r="D340" s="48" t="s">
        <v>83</v>
      </c>
      <c r="E340" s="74"/>
      <c r="F340" s="98">
        <v>12906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98">
        <v>12906</v>
      </c>
    </row>
    <row r="341" spans="1:24" s="25" customFormat="1" ht="18.75" outlineLevel="6">
      <c r="A341" s="58" t="s">
        <v>84</v>
      </c>
      <c r="B341" s="48" t="s">
        <v>365</v>
      </c>
      <c r="C341" s="48" t="s">
        <v>328</v>
      </c>
      <c r="D341" s="48" t="s">
        <v>85</v>
      </c>
      <c r="E341" s="74"/>
      <c r="F341" s="98"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98">
        <v>0</v>
      </c>
    </row>
    <row r="342" spans="1:24" s="25" customFormat="1" ht="31.5" outlineLevel="6">
      <c r="A342" s="72" t="s">
        <v>67</v>
      </c>
      <c r="B342" s="31" t="s">
        <v>66</v>
      </c>
      <c r="C342" s="31" t="s">
        <v>240</v>
      </c>
      <c r="D342" s="31" t="s">
        <v>5</v>
      </c>
      <c r="E342" s="31"/>
      <c r="F342" s="65">
        <f>F343</f>
        <v>33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65">
        <f>X343</f>
        <v>34.5</v>
      </c>
    </row>
    <row r="343" spans="1:24" s="25" customFormat="1" ht="15.75" outlineLevel="6">
      <c r="A343" s="8" t="s">
        <v>216</v>
      </c>
      <c r="B343" s="9" t="s">
        <v>66</v>
      </c>
      <c r="C343" s="9" t="s">
        <v>295</v>
      </c>
      <c r="D343" s="9" t="s">
        <v>5</v>
      </c>
      <c r="E343" s="9"/>
      <c r="F343" s="10">
        <f>F344</f>
        <v>33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10">
        <f>X344</f>
        <v>34.5</v>
      </c>
    </row>
    <row r="344" spans="1:24" s="25" customFormat="1" ht="34.5" customHeight="1" outlineLevel="6">
      <c r="A344" s="63" t="s">
        <v>157</v>
      </c>
      <c r="B344" s="19" t="s">
        <v>66</v>
      </c>
      <c r="C344" s="19" t="s">
        <v>296</v>
      </c>
      <c r="D344" s="19" t="s">
        <v>5</v>
      </c>
      <c r="E344" s="19"/>
      <c r="F344" s="20">
        <f>F345</f>
        <v>33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20">
        <f>X345</f>
        <v>34.5</v>
      </c>
    </row>
    <row r="345" spans="1:24" s="25" customFormat="1" ht="15.75" outlineLevel="6">
      <c r="A345" s="5" t="s">
        <v>92</v>
      </c>
      <c r="B345" s="6" t="s">
        <v>66</v>
      </c>
      <c r="C345" s="6" t="s">
        <v>296</v>
      </c>
      <c r="D345" s="6" t="s">
        <v>93</v>
      </c>
      <c r="E345" s="6"/>
      <c r="F345" s="7">
        <f>F346</f>
        <v>33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7">
        <f>X346</f>
        <v>34.5</v>
      </c>
    </row>
    <row r="346" spans="1:24" s="25" customFormat="1" ht="31.5" outlineLevel="6">
      <c r="A346" s="47" t="s">
        <v>94</v>
      </c>
      <c r="B346" s="48" t="s">
        <v>66</v>
      </c>
      <c r="C346" s="48" t="s">
        <v>296</v>
      </c>
      <c r="D346" s="48" t="s">
        <v>95</v>
      </c>
      <c r="E346" s="48"/>
      <c r="F346" s="49">
        <v>33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49">
        <v>34.5</v>
      </c>
    </row>
    <row r="347" spans="1:24" s="25" customFormat="1" ht="18.75" customHeight="1" outlineLevel="6">
      <c r="A347" s="72" t="s">
        <v>45</v>
      </c>
      <c r="B347" s="31" t="s">
        <v>22</v>
      </c>
      <c r="C347" s="31" t="s">
        <v>240</v>
      </c>
      <c r="D347" s="31" t="s">
        <v>5</v>
      </c>
      <c r="E347" s="31"/>
      <c r="F347" s="65">
        <f>F348</f>
        <v>3900</v>
      </c>
      <c r="G347" s="10" t="e">
        <f>#REF!</f>
        <v>#REF!</v>
      </c>
      <c r="H347" s="10" t="e">
        <f>#REF!</f>
        <v>#REF!</v>
      </c>
      <c r="I347" s="10" t="e">
        <f>#REF!</f>
        <v>#REF!</v>
      </c>
      <c r="J347" s="10" t="e">
        <f>#REF!</f>
        <v>#REF!</v>
      </c>
      <c r="K347" s="10" t="e">
        <f>#REF!</f>
        <v>#REF!</v>
      </c>
      <c r="L347" s="10" t="e">
        <f>#REF!</f>
        <v>#REF!</v>
      </c>
      <c r="M347" s="10" t="e">
        <f>#REF!</f>
        <v>#REF!</v>
      </c>
      <c r="N347" s="10" t="e">
        <f>#REF!</f>
        <v>#REF!</v>
      </c>
      <c r="O347" s="10" t="e">
        <f>#REF!</f>
        <v>#REF!</v>
      </c>
      <c r="P347" s="10" t="e">
        <f>#REF!</f>
        <v>#REF!</v>
      </c>
      <c r="Q347" s="10" t="e">
        <f>#REF!</f>
        <v>#REF!</v>
      </c>
      <c r="R347" s="10" t="e">
        <f>#REF!</f>
        <v>#REF!</v>
      </c>
      <c r="S347" s="10" t="e">
        <f>#REF!</f>
        <v>#REF!</v>
      </c>
      <c r="T347" s="10" t="e">
        <f>#REF!</f>
        <v>#REF!</v>
      </c>
      <c r="U347" s="10" t="e">
        <f>#REF!</f>
        <v>#REF!</v>
      </c>
      <c r="V347" s="10" t="e">
        <f>#REF!</f>
        <v>#REF!</v>
      </c>
      <c r="X347" s="65">
        <f>X348</f>
        <v>3900</v>
      </c>
    </row>
    <row r="348" spans="1:24" s="25" customFormat="1" ht="15.75" outlineLevel="6">
      <c r="A348" s="8" t="s">
        <v>217</v>
      </c>
      <c r="B348" s="9" t="s">
        <v>22</v>
      </c>
      <c r="C348" s="9" t="s">
        <v>280</v>
      </c>
      <c r="D348" s="9" t="s">
        <v>5</v>
      </c>
      <c r="E348" s="9"/>
      <c r="F348" s="10">
        <f>F349</f>
        <v>3900</v>
      </c>
      <c r="G348" s="10">
        <f aca="true" t="shared" si="40" ref="G348:X348">G349</f>
        <v>0</v>
      </c>
      <c r="H348" s="10">
        <f t="shared" si="40"/>
        <v>0</v>
      </c>
      <c r="I348" s="10">
        <f t="shared" si="40"/>
        <v>0</v>
      </c>
      <c r="J348" s="10">
        <f t="shared" si="40"/>
        <v>0</v>
      </c>
      <c r="K348" s="10">
        <f t="shared" si="40"/>
        <v>0</v>
      </c>
      <c r="L348" s="10">
        <f t="shared" si="40"/>
        <v>0</v>
      </c>
      <c r="M348" s="10">
        <f t="shared" si="40"/>
        <v>0</v>
      </c>
      <c r="N348" s="10">
        <f t="shared" si="40"/>
        <v>0</v>
      </c>
      <c r="O348" s="10">
        <f t="shared" si="40"/>
        <v>0</v>
      </c>
      <c r="P348" s="10">
        <f t="shared" si="40"/>
        <v>0</v>
      </c>
      <c r="Q348" s="10">
        <f t="shared" si="40"/>
        <v>0</v>
      </c>
      <c r="R348" s="10">
        <f t="shared" si="40"/>
        <v>0</v>
      </c>
      <c r="S348" s="10">
        <f t="shared" si="40"/>
        <v>0</v>
      </c>
      <c r="T348" s="10">
        <f t="shared" si="40"/>
        <v>0</v>
      </c>
      <c r="U348" s="10">
        <f t="shared" si="40"/>
        <v>0</v>
      </c>
      <c r="V348" s="10">
        <f t="shared" si="40"/>
        <v>0</v>
      </c>
      <c r="W348" s="10">
        <f t="shared" si="40"/>
        <v>0</v>
      </c>
      <c r="X348" s="10">
        <f t="shared" si="40"/>
        <v>3900</v>
      </c>
    </row>
    <row r="349" spans="1:24" s="25" customFormat="1" ht="15.75" outlineLevel="6">
      <c r="A349" s="59" t="s">
        <v>117</v>
      </c>
      <c r="B349" s="19" t="s">
        <v>22</v>
      </c>
      <c r="C349" s="19" t="s">
        <v>287</v>
      </c>
      <c r="D349" s="19" t="s">
        <v>5</v>
      </c>
      <c r="E349" s="19"/>
      <c r="F349" s="20">
        <f>F350+F353</f>
        <v>3900</v>
      </c>
      <c r="G349" s="20">
        <f aca="true" t="shared" si="41" ref="G349:X349">G350+G353</f>
        <v>0</v>
      </c>
      <c r="H349" s="20">
        <f t="shared" si="41"/>
        <v>0</v>
      </c>
      <c r="I349" s="20">
        <f t="shared" si="41"/>
        <v>0</v>
      </c>
      <c r="J349" s="20">
        <f t="shared" si="41"/>
        <v>0</v>
      </c>
      <c r="K349" s="20">
        <f t="shared" si="41"/>
        <v>0</v>
      </c>
      <c r="L349" s="20">
        <f t="shared" si="41"/>
        <v>0</v>
      </c>
      <c r="M349" s="20">
        <f t="shared" si="41"/>
        <v>0</v>
      </c>
      <c r="N349" s="20">
        <f t="shared" si="41"/>
        <v>0</v>
      </c>
      <c r="O349" s="20">
        <f t="shared" si="41"/>
        <v>0</v>
      </c>
      <c r="P349" s="20">
        <f t="shared" si="41"/>
        <v>0</v>
      </c>
      <c r="Q349" s="20">
        <f t="shared" si="41"/>
        <v>0</v>
      </c>
      <c r="R349" s="20">
        <f t="shared" si="41"/>
        <v>0</v>
      </c>
      <c r="S349" s="20">
        <f t="shared" si="41"/>
        <v>0</v>
      </c>
      <c r="T349" s="20">
        <f t="shared" si="41"/>
        <v>0</v>
      </c>
      <c r="U349" s="20">
        <f t="shared" si="41"/>
        <v>0</v>
      </c>
      <c r="V349" s="20">
        <f t="shared" si="41"/>
        <v>0</v>
      </c>
      <c r="W349" s="20">
        <f t="shared" si="41"/>
        <v>0</v>
      </c>
      <c r="X349" s="20">
        <f t="shared" si="41"/>
        <v>3900</v>
      </c>
    </row>
    <row r="350" spans="1:24" s="25" customFormat="1" ht="33.75" customHeight="1" outlineLevel="6">
      <c r="A350" s="59" t="s">
        <v>158</v>
      </c>
      <c r="B350" s="19" t="s">
        <v>22</v>
      </c>
      <c r="C350" s="19" t="s">
        <v>297</v>
      </c>
      <c r="D350" s="19" t="s">
        <v>5</v>
      </c>
      <c r="E350" s="19"/>
      <c r="F350" s="20">
        <f>F351</f>
        <v>900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20">
        <f>X351</f>
        <v>900</v>
      </c>
    </row>
    <row r="351" spans="1:24" s="25" customFormat="1" ht="15.75" outlineLevel="6">
      <c r="A351" s="5" t="s">
        <v>115</v>
      </c>
      <c r="B351" s="6" t="s">
        <v>22</v>
      </c>
      <c r="C351" s="6" t="s">
        <v>297</v>
      </c>
      <c r="D351" s="6" t="s">
        <v>116</v>
      </c>
      <c r="E351" s="6"/>
      <c r="F351" s="7">
        <f>F352</f>
        <v>900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7">
        <f>X352</f>
        <v>900</v>
      </c>
    </row>
    <row r="352" spans="1:24" s="25" customFormat="1" ht="15.75" outlineLevel="6">
      <c r="A352" s="58" t="s">
        <v>84</v>
      </c>
      <c r="B352" s="48" t="s">
        <v>22</v>
      </c>
      <c r="C352" s="48" t="s">
        <v>297</v>
      </c>
      <c r="D352" s="48" t="s">
        <v>85</v>
      </c>
      <c r="E352" s="48"/>
      <c r="F352" s="49">
        <v>900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49">
        <v>900</v>
      </c>
    </row>
    <row r="353" spans="1:24" s="25" customFormat="1" ht="15.75" outlineLevel="6">
      <c r="A353" s="63" t="s">
        <v>159</v>
      </c>
      <c r="B353" s="61" t="s">
        <v>22</v>
      </c>
      <c r="C353" s="61" t="s">
        <v>298</v>
      </c>
      <c r="D353" s="61" t="s">
        <v>5</v>
      </c>
      <c r="E353" s="61"/>
      <c r="F353" s="62">
        <f>F354+F356</f>
        <v>3000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62">
        <f>X354+X356</f>
        <v>3000</v>
      </c>
    </row>
    <row r="354" spans="1:24" s="25" customFormat="1" ht="15.75" outlineLevel="6">
      <c r="A354" s="5" t="s">
        <v>92</v>
      </c>
      <c r="B354" s="6" t="s">
        <v>22</v>
      </c>
      <c r="C354" s="6" t="s">
        <v>298</v>
      </c>
      <c r="D354" s="6" t="s">
        <v>93</v>
      </c>
      <c r="E354" s="6"/>
      <c r="F354" s="7">
        <f>F355</f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7">
        <f>X355</f>
        <v>0</v>
      </c>
    </row>
    <row r="355" spans="1:24" s="25" customFormat="1" ht="31.5" outlineLevel="6">
      <c r="A355" s="47" t="s">
        <v>94</v>
      </c>
      <c r="B355" s="48" t="s">
        <v>22</v>
      </c>
      <c r="C355" s="48" t="s">
        <v>298</v>
      </c>
      <c r="D355" s="48" t="s">
        <v>95</v>
      </c>
      <c r="E355" s="48"/>
      <c r="F355" s="49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49">
        <v>0</v>
      </c>
    </row>
    <row r="356" spans="1:24" s="25" customFormat="1" ht="15.75" outlineLevel="6">
      <c r="A356" s="5" t="s">
        <v>115</v>
      </c>
      <c r="B356" s="6" t="s">
        <v>22</v>
      </c>
      <c r="C356" s="6" t="s">
        <v>298</v>
      </c>
      <c r="D356" s="6" t="s">
        <v>116</v>
      </c>
      <c r="E356" s="6"/>
      <c r="F356" s="7">
        <f>F357</f>
        <v>3000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7">
        <f>X357</f>
        <v>3000</v>
      </c>
    </row>
    <row r="357" spans="1:24" s="25" customFormat="1" ht="47.25" outlineLevel="6">
      <c r="A357" s="56" t="s">
        <v>190</v>
      </c>
      <c r="B357" s="48" t="s">
        <v>22</v>
      </c>
      <c r="C357" s="48" t="s">
        <v>298</v>
      </c>
      <c r="D357" s="48" t="s">
        <v>83</v>
      </c>
      <c r="E357" s="48"/>
      <c r="F357" s="49">
        <v>3000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49">
        <v>3000</v>
      </c>
    </row>
    <row r="358" spans="1:24" s="25" customFormat="1" ht="15.75" outlineLevel="6">
      <c r="A358" s="72" t="s">
        <v>37</v>
      </c>
      <c r="B358" s="31" t="s">
        <v>13</v>
      </c>
      <c r="C358" s="31" t="s">
        <v>240</v>
      </c>
      <c r="D358" s="31" t="s">
        <v>5</v>
      </c>
      <c r="E358" s="31"/>
      <c r="F358" s="88">
        <f>F359+F370</f>
        <v>18146</v>
      </c>
      <c r="G358" s="10">
        <f aca="true" t="shared" si="42" ref="G358:V358">G360+G370</f>
        <v>0</v>
      </c>
      <c r="H358" s="10">
        <f t="shared" si="42"/>
        <v>0</v>
      </c>
      <c r="I358" s="10">
        <f t="shared" si="42"/>
        <v>0</v>
      </c>
      <c r="J358" s="10">
        <f t="shared" si="42"/>
        <v>0</v>
      </c>
      <c r="K358" s="10">
        <f t="shared" si="42"/>
        <v>0</v>
      </c>
      <c r="L358" s="10">
        <f t="shared" si="42"/>
        <v>0</v>
      </c>
      <c r="M358" s="10">
        <f t="shared" si="42"/>
        <v>0</v>
      </c>
      <c r="N358" s="10">
        <f t="shared" si="42"/>
        <v>0</v>
      </c>
      <c r="O358" s="10">
        <f t="shared" si="42"/>
        <v>0</v>
      </c>
      <c r="P358" s="10">
        <f t="shared" si="42"/>
        <v>0</v>
      </c>
      <c r="Q358" s="10">
        <f t="shared" si="42"/>
        <v>0</v>
      </c>
      <c r="R358" s="10">
        <f t="shared" si="42"/>
        <v>0</v>
      </c>
      <c r="S358" s="10">
        <f t="shared" si="42"/>
        <v>0</v>
      </c>
      <c r="T358" s="10">
        <f t="shared" si="42"/>
        <v>0</v>
      </c>
      <c r="U358" s="10">
        <f t="shared" si="42"/>
        <v>0</v>
      </c>
      <c r="V358" s="10">
        <f t="shared" si="42"/>
        <v>0</v>
      </c>
      <c r="X358" s="88">
        <f>X359+X370</f>
        <v>18834.4</v>
      </c>
    </row>
    <row r="359" spans="1:24" s="25" customFormat="1" ht="31.5" outlineLevel="6">
      <c r="A359" s="21" t="s">
        <v>130</v>
      </c>
      <c r="B359" s="9" t="s">
        <v>13</v>
      </c>
      <c r="C359" s="9" t="s">
        <v>241</v>
      </c>
      <c r="D359" s="9" t="s">
        <v>5</v>
      </c>
      <c r="E359" s="9"/>
      <c r="F359" s="81">
        <f>F360</f>
        <v>1940.2</v>
      </c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X359" s="81">
        <f>X360</f>
        <v>2028.4</v>
      </c>
    </row>
    <row r="360" spans="1:24" s="25" customFormat="1" ht="36" customHeight="1" outlineLevel="6">
      <c r="A360" s="21" t="s">
        <v>132</v>
      </c>
      <c r="B360" s="12" t="s">
        <v>13</v>
      </c>
      <c r="C360" s="12" t="s">
        <v>242</v>
      </c>
      <c r="D360" s="12" t="s">
        <v>5</v>
      </c>
      <c r="E360" s="12"/>
      <c r="F360" s="86">
        <f>F361+F368</f>
        <v>1940.2</v>
      </c>
      <c r="G360" s="13">
        <f aca="true" t="shared" si="43" ref="G360:V360">G361</f>
        <v>0</v>
      </c>
      <c r="H360" s="13">
        <f t="shared" si="43"/>
        <v>0</v>
      </c>
      <c r="I360" s="13">
        <f t="shared" si="43"/>
        <v>0</v>
      </c>
      <c r="J360" s="13">
        <f t="shared" si="43"/>
        <v>0</v>
      </c>
      <c r="K360" s="13">
        <f t="shared" si="43"/>
        <v>0</v>
      </c>
      <c r="L360" s="13">
        <f t="shared" si="43"/>
        <v>0</v>
      </c>
      <c r="M360" s="13">
        <f t="shared" si="43"/>
        <v>0</v>
      </c>
      <c r="N360" s="13">
        <f t="shared" si="43"/>
        <v>0</v>
      </c>
      <c r="O360" s="13">
        <f t="shared" si="43"/>
        <v>0</v>
      </c>
      <c r="P360" s="13">
        <f t="shared" si="43"/>
        <v>0</v>
      </c>
      <c r="Q360" s="13">
        <f t="shared" si="43"/>
        <v>0</v>
      </c>
      <c r="R360" s="13">
        <f t="shared" si="43"/>
        <v>0</v>
      </c>
      <c r="S360" s="13">
        <f t="shared" si="43"/>
        <v>0</v>
      </c>
      <c r="T360" s="13">
        <f t="shared" si="43"/>
        <v>0</v>
      </c>
      <c r="U360" s="13">
        <f t="shared" si="43"/>
        <v>0</v>
      </c>
      <c r="V360" s="13">
        <f t="shared" si="43"/>
        <v>0</v>
      </c>
      <c r="X360" s="86">
        <f>X361+X368</f>
        <v>2028.4</v>
      </c>
    </row>
    <row r="361" spans="1:24" s="25" customFormat="1" ht="47.25" outlineLevel="6">
      <c r="A361" s="51" t="s">
        <v>188</v>
      </c>
      <c r="B361" s="19" t="s">
        <v>13</v>
      </c>
      <c r="C361" s="19" t="s">
        <v>244</v>
      </c>
      <c r="D361" s="19" t="s">
        <v>5</v>
      </c>
      <c r="E361" s="19"/>
      <c r="F361" s="82">
        <f>F362+F366</f>
        <v>1940.2</v>
      </c>
      <c r="G361" s="7">
        <f aca="true" t="shared" si="44" ref="G361:V361">G362</f>
        <v>0</v>
      </c>
      <c r="H361" s="7">
        <f t="shared" si="44"/>
        <v>0</v>
      </c>
      <c r="I361" s="7">
        <f t="shared" si="44"/>
        <v>0</v>
      </c>
      <c r="J361" s="7">
        <f t="shared" si="44"/>
        <v>0</v>
      </c>
      <c r="K361" s="7">
        <f t="shared" si="44"/>
        <v>0</v>
      </c>
      <c r="L361" s="7">
        <f t="shared" si="44"/>
        <v>0</v>
      </c>
      <c r="M361" s="7">
        <f t="shared" si="44"/>
        <v>0</v>
      </c>
      <c r="N361" s="7">
        <f t="shared" si="44"/>
        <v>0</v>
      </c>
      <c r="O361" s="7">
        <f t="shared" si="44"/>
        <v>0</v>
      </c>
      <c r="P361" s="7">
        <f t="shared" si="44"/>
        <v>0</v>
      </c>
      <c r="Q361" s="7">
        <f t="shared" si="44"/>
        <v>0</v>
      </c>
      <c r="R361" s="7">
        <f t="shared" si="44"/>
        <v>0</v>
      </c>
      <c r="S361" s="7">
        <f t="shared" si="44"/>
        <v>0</v>
      </c>
      <c r="T361" s="7">
        <f t="shared" si="44"/>
        <v>0</v>
      </c>
      <c r="U361" s="7">
        <f t="shared" si="44"/>
        <v>0</v>
      </c>
      <c r="V361" s="7">
        <f t="shared" si="44"/>
        <v>0</v>
      </c>
      <c r="X361" s="82">
        <f>X362+X366</f>
        <v>2028.4</v>
      </c>
    </row>
    <row r="362" spans="1:24" s="25" customFormat="1" ht="31.5" outlineLevel="6">
      <c r="A362" s="5" t="s">
        <v>91</v>
      </c>
      <c r="B362" s="6" t="s">
        <v>13</v>
      </c>
      <c r="C362" s="6" t="s">
        <v>244</v>
      </c>
      <c r="D362" s="6" t="s">
        <v>90</v>
      </c>
      <c r="E362" s="6"/>
      <c r="F362" s="83">
        <f>F363+F364+F365</f>
        <v>1940.2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83">
        <f>X363+X364+X365</f>
        <v>2028.4</v>
      </c>
    </row>
    <row r="363" spans="1:24" s="25" customFormat="1" ht="16.5" customHeight="1" outlineLevel="6">
      <c r="A363" s="47" t="s">
        <v>233</v>
      </c>
      <c r="B363" s="48" t="s">
        <v>13</v>
      </c>
      <c r="C363" s="48" t="s">
        <v>244</v>
      </c>
      <c r="D363" s="48" t="s">
        <v>88</v>
      </c>
      <c r="E363" s="48"/>
      <c r="F363" s="84">
        <v>1485.2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84">
        <v>1553.4</v>
      </c>
    </row>
    <row r="364" spans="1:24" s="25" customFormat="1" ht="31.5" outlineLevel="6">
      <c r="A364" s="47" t="s">
        <v>238</v>
      </c>
      <c r="B364" s="48" t="s">
        <v>13</v>
      </c>
      <c r="C364" s="48" t="s">
        <v>244</v>
      </c>
      <c r="D364" s="48" t="s">
        <v>89</v>
      </c>
      <c r="E364" s="48"/>
      <c r="F364" s="84">
        <v>5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84">
        <v>5</v>
      </c>
    </row>
    <row r="365" spans="1:24" s="25" customFormat="1" ht="47.25" outlineLevel="6">
      <c r="A365" s="47" t="s">
        <v>234</v>
      </c>
      <c r="B365" s="48" t="s">
        <v>13</v>
      </c>
      <c r="C365" s="48" t="s">
        <v>244</v>
      </c>
      <c r="D365" s="48" t="s">
        <v>235</v>
      </c>
      <c r="E365" s="48"/>
      <c r="F365" s="84">
        <v>450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84">
        <v>470</v>
      </c>
    </row>
    <row r="366" spans="1:24" s="25" customFormat="1" ht="15.75" outlineLevel="6">
      <c r="A366" s="5" t="s">
        <v>92</v>
      </c>
      <c r="B366" s="6" t="s">
        <v>13</v>
      </c>
      <c r="C366" s="6" t="s">
        <v>244</v>
      </c>
      <c r="D366" s="6" t="s">
        <v>93</v>
      </c>
      <c r="E366" s="6"/>
      <c r="F366" s="83">
        <f>F367</f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83">
        <f>X367</f>
        <v>0</v>
      </c>
    </row>
    <row r="367" spans="1:24" s="25" customFormat="1" ht="31.5" outlineLevel="6">
      <c r="A367" s="47" t="s">
        <v>94</v>
      </c>
      <c r="B367" s="48" t="s">
        <v>13</v>
      </c>
      <c r="C367" s="48" t="s">
        <v>244</v>
      </c>
      <c r="D367" s="48" t="s">
        <v>95</v>
      </c>
      <c r="E367" s="48"/>
      <c r="F367" s="84"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84">
        <v>0</v>
      </c>
    </row>
    <row r="368" spans="1:24" s="25" customFormat="1" ht="15.75" outlineLevel="6">
      <c r="A368" s="50" t="s">
        <v>134</v>
      </c>
      <c r="B368" s="19" t="s">
        <v>13</v>
      </c>
      <c r="C368" s="19" t="s">
        <v>246</v>
      </c>
      <c r="D368" s="19" t="s">
        <v>5</v>
      </c>
      <c r="E368" s="19"/>
      <c r="F368" s="82">
        <f>F369</f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82">
        <f>X369</f>
        <v>0</v>
      </c>
    </row>
    <row r="369" spans="1:24" s="25" customFormat="1" ht="15.75" outlineLevel="6">
      <c r="A369" s="5" t="s">
        <v>339</v>
      </c>
      <c r="B369" s="6" t="s">
        <v>13</v>
      </c>
      <c r="C369" s="6" t="s">
        <v>246</v>
      </c>
      <c r="D369" s="6" t="s">
        <v>338</v>
      </c>
      <c r="E369" s="6"/>
      <c r="F369" s="83"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83">
        <v>0</v>
      </c>
    </row>
    <row r="370" spans="1:24" s="25" customFormat="1" ht="19.5" customHeight="1" outlineLevel="6">
      <c r="A370" s="69" t="s">
        <v>214</v>
      </c>
      <c r="B370" s="12" t="s">
        <v>13</v>
      </c>
      <c r="C370" s="12" t="s">
        <v>280</v>
      </c>
      <c r="D370" s="12" t="s">
        <v>5</v>
      </c>
      <c r="E370" s="12"/>
      <c r="F370" s="86">
        <f>F371</f>
        <v>16205.8</v>
      </c>
      <c r="G370" s="13">
        <f aca="true" t="shared" si="45" ref="G370:V370">G372</f>
        <v>0</v>
      </c>
      <c r="H370" s="13">
        <f t="shared" si="45"/>
        <v>0</v>
      </c>
      <c r="I370" s="13">
        <f t="shared" si="45"/>
        <v>0</v>
      </c>
      <c r="J370" s="13">
        <f t="shared" si="45"/>
        <v>0</v>
      </c>
      <c r="K370" s="13">
        <f t="shared" si="45"/>
        <v>0</v>
      </c>
      <c r="L370" s="13">
        <f t="shared" si="45"/>
        <v>0</v>
      </c>
      <c r="M370" s="13">
        <f t="shared" si="45"/>
        <v>0</v>
      </c>
      <c r="N370" s="13">
        <f t="shared" si="45"/>
        <v>0</v>
      </c>
      <c r="O370" s="13">
        <f t="shared" si="45"/>
        <v>0</v>
      </c>
      <c r="P370" s="13">
        <f t="shared" si="45"/>
        <v>0</v>
      </c>
      <c r="Q370" s="13">
        <f t="shared" si="45"/>
        <v>0</v>
      </c>
      <c r="R370" s="13">
        <f t="shared" si="45"/>
        <v>0</v>
      </c>
      <c r="S370" s="13">
        <f t="shared" si="45"/>
        <v>0</v>
      </c>
      <c r="T370" s="13">
        <f t="shared" si="45"/>
        <v>0</v>
      </c>
      <c r="U370" s="13">
        <f t="shared" si="45"/>
        <v>0</v>
      </c>
      <c r="V370" s="13">
        <f t="shared" si="45"/>
        <v>0</v>
      </c>
      <c r="X370" s="86">
        <f>X371</f>
        <v>16806</v>
      </c>
    </row>
    <row r="371" spans="1:24" s="25" customFormat="1" ht="33" customHeight="1" outlineLevel="6">
      <c r="A371" s="69" t="s">
        <v>160</v>
      </c>
      <c r="B371" s="12" t="s">
        <v>13</v>
      </c>
      <c r="C371" s="12" t="s">
        <v>300</v>
      </c>
      <c r="D371" s="12" t="s">
        <v>5</v>
      </c>
      <c r="E371" s="12"/>
      <c r="F371" s="86">
        <f>F372</f>
        <v>16205.8</v>
      </c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X371" s="86">
        <f>X372</f>
        <v>16806</v>
      </c>
    </row>
    <row r="372" spans="1:24" s="25" customFormat="1" ht="31.5" outlineLevel="6">
      <c r="A372" s="50" t="s">
        <v>135</v>
      </c>
      <c r="B372" s="19" t="s">
        <v>13</v>
      </c>
      <c r="C372" s="19" t="s">
        <v>301</v>
      </c>
      <c r="D372" s="19" t="s">
        <v>5</v>
      </c>
      <c r="E372" s="19"/>
      <c r="F372" s="82">
        <f>F373+F377+F379</f>
        <v>16205.8</v>
      </c>
      <c r="G372" s="7">
        <f aca="true" t="shared" si="46" ref="G372:V372">G373</f>
        <v>0</v>
      </c>
      <c r="H372" s="7">
        <f t="shared" si="46"/>
        <v>0</v>
      </c>
      <c r="I372" s="7">
        <f t="shared" si="46"/>
        <v>0</v>
      </c>
      <c r="J372" s="7">
        <f t="shared" si="46"/>
        <v>0</v>
      </c>
      <c r="K372" s="7">
        <f t="shared" si="46"/>
        <v>0</v>
      </c>
      <c r="L372" s="7">
        <f t="shared" si="46"/>
        <v>0</v>
      </c>
      <c r="M372" s="7">
        <f t="shared" si="46"/>
        <v>0</v>
      </c>
      <c r="N372" s="7">
        <f t="shared" si="46"/>
        <v>0</v>
      </c>
      <c r="O372" s="7">
        <f t="shared" si="46"/>
        <v>0</v>
      </c>
      <c r="P372" s="7">
        <f t="shared" si="46"/>
        <v>0</v>
      </c>
      <c r="Q372" s="7">
        <f t="shared" si="46"/>
        <v>0</v>
      </c>
      <c r="R372" s="7">
        <f t="shared" si="46"/>
        <v>0</v>
      </c>
      <c r="S372" s="7">
        <f t="shared" si="46"/>
        <v>0</v>
      </c>
      <c r="T372" s="7">
        <f t="shared" si="46"/>
        <v>0</v>
      </c>
      <c r="U372" s="7">
        <f t="shared" si="46"/>
        <v>0</v>
      </c>
      <c r="V372" s="7">
        <f t="shared" si="46"/>
        <v>0</v>
      </c>
      <c r="X372" s="82">
        <f>X373+X377+X379</f>
        <v>16806</v>
      </c>
    </row>
    <row r="373" spans="1:24" s="25" customFormat="1" ht="15.75" outlineLevel="6">
      <c r="A373" s="5" t="s">
        <v>107</v>
      </c>
      <c r="B373" s="6" t="s">
        <v>13</v>
      </c>
      <c r="C373" s="6" t="s">
        <v>301</v>
      </c>
      <c r="D373" s="6" t="s">
        <v>108</v>
      </c>
      <c r="E373" s="6"/>
      <c r="F373" s="83">
        <f>F374+F375+F376</f>
        <v>13802.5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83">
        <f>X374+X375+X376</f>
        <v>14402.7</v>
      </c>
    </row>
    <row r="374" spans="1:24" s="25" customFormat="1" ht="15.75" outlineLevel="6">
      <c r="A374" s="47" t="s">
        <v>232</v>
      </c>
      <c r="B374" s="48" t="s">
        <v>13</v>
      </c>
      <c r="C374" s="48" t="s">
        <v>301</v>
      </c>
      <c r="D374" s="48" t="s">
        <v>109</v>
      </c>
      <c r="E374" s="48"/>
      <c r="F374" s="84">
        <v>10600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84">
        <v>11062</v>
      </c>
    </row>
    <row r="375" spans="1:24" s="25" customFormat="1" ht="31.5" outlineLevel="6">
      <c r="A375" s="47" t="s">
        <v>239</v>
      </c>
      <c r="B375" s="48" t="s">
        <v>13</v>
      </c>
      <c r="C375" s="48" t="s">
        <v>301</v>
      </c>
      <c r="D375" s="48" t="s">
        <v>110</v>
      </c>
      <c r="E375" s="48"/>
      <c r="F375" s="84">
        <v>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84">
        <v>0</v>
      </c>
    </row>
    <row r="376" spans="1:24" s="25" customFormat="1" ht="47.25" outlineLevel="6">
      <c r="A376" s="47" t="s">
        <v>236</v>
      </c>
      <c r="B376" s="48" t="s">
        <v>13</v>
      </c>
      <c r="C376" s="48" t="s">
        <v>301</v>
      </c>
      <c r="D376" s="48" t="s">
        <v>237</v>
      </c>
      <c r="E376" s="48"/>
      <c r="F376" s="84">
        <v>3202.5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84">
        <v>3340.7</v>
      </c>
    </row>
    <row r="377" spans="1:24" s="25" customFormat="1" ht="15.75" outlineLevel="6">
      <c r="A377" s="5" t="s">
        <v>92</v>
      </c>
      <c r="B377" s="6" t="s">
        <v>13</v>
      </c>
      <c r="C377" s="6" t="s">
        <v>301</v>
      </c>
      <c r="D377" s="6" t="s">
        <v>93</v>
      </c>
      <c r="E377" s="6"/>
      <c r="F377" s="83">
        <f>F378</f>
        <v>2381.3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83">
        <f>X378</f>
        <v>2381.3</v>
      </c>
    </row>
    <row r="378" spans="1:24" s="25" customFormat="1" ht="31.5" outlineLevel="6">
      <c r="A378" s="47" t="s">
        <v>94</v>
      </c>
      <c r="B378" s="48" t="s">
        <v>13</v>
      </c>
      <c r="C378" s="48" t="s">
        <v>301</v>
      </c>
      <c r="D378" s="48" t="s">
        <v>95</v>
      </c>
      <c r="E378" s="48"/>
      <c r="F378" s="84">
        <v>2381.3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84">
        <v>2381.3</v>
      </c>
    </row>
    <row r="379" spans="1:24" s="25" customFormat="1" ht="15.75" outlineLevel="6">
      <c r="A379" s="5" t="s">
        <v>96</v>
      </c>
      <c r="B379" s="6" t="s">
        <v>13</v>
      </c>
      <c r="C379" s="6" t="s">
        <v>301</v>
      </c>
      <c r="D379" s="6" t="s">
        <v>97</v>
      </c>
      <c r="E379" s="6"/>
      <c r="F379" s="83">
        <f>F380+F381+F382</f>
        <v>22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83">
        <f>X380+X381+X382</f>
        <v>22</v>
      </c>
    </row>
    <row r="380" spans="1:24" s="25" customFormat="1" ht="15.75" outlineLevel="6">
      <c r="A380" s="47" t="s">
        <v>98</v>
      </c>
      <c r="B380" s="48" t="s">
        <v>13</v>
      </c>
      <c r="C380" s="48" t="s">
        <v>301</v>
      </c>
      <c r="D380" s="48" t="s">
        <v>100</v>
      </c>
      <c r="E380" s="48"/>
      <c r="F380" s="84">
        <v>2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84">
        <v>2</v>
      </c>
    </row>
    <row r="381" spans="1:24" s="25" customFormat="1" ht="15.75" outlineLevel="6">
      <c r="A381" s="47" t="s">
        <v>99</v>
      </c>
      <c r="B381" s="48" t="s">
        <v>13</v>
      </c>
      <c r="C381" s="48" t="s">
        <v>301</v>
      </c>
      <c r="D381" s="48" t="s">
        <v>101</v>
      </c>
      <c r="E381" s="48"/>
      <c r="F381" s="84">
        <v>5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84">
        <v>5</v>
      </c>
    </row>
    <row r="382" spans="1:24" s="25" customFormat="1" ht="15.75" outlineLevel="6">
      <c r="A382" s="47" t="s">
        <v>339</v>
      </c>
      <c r="B382" s="48" t="s">
        <v>13</v>
      </c>
      <c r="C382" s="48" t="s">
        <v>301</v>
      </c>
      <c r="D382" s="48" t="s">
        <v>338</v>
      </c>
      <c r="E382" s="48"/>
      <c r="F382" s="84">
        <v>15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84">
        <v>15</v>
      </c>
    </row>
    <row r="383" spans="1:24" s="25" customFormat="1" ht="17.25" customHeight="1" outlineLevel="6">
      <c r="A383" s="16" t="s">
        <v>72</v>
      </c>
      <c r="B383" s="17" t="s">
        <v>52</v>
      </c>
      <c r="C383" s="17" t="s">
        <v>240</v>
      </c>
      <c r="D383" s="17" t="s">
        <v>5</v>
      </c>
      <c r="E383" s="17"/>
      <c r="F383" s="80">
        <f>F384</f>
        <v>23611.199999999997</v>
      </c>
      <c r="G383" s="18" t="e">
        <f>G384+#REF!+#REF!</f>
        <v>#REF!</v>
      </c>
      <c r="H383" s="18" t="e">
        <f>H384+#REF!+#REF!</f>
        <v>#REF!</v>
      </c>
      <c r="I383" s="18" t="e">
        <f>I384+#REF!+#REF!</f>
        <v>#REF!</v>
      </c>
      <c r="J383" s="18" t="e">
        <f>J384+#REF!+#REF!</f>
        <v>#REF!</v>
      </c>
      <c r="K383" s="18" t="e">
        <f>K384+#REF!+#REF!</f>
        <v>#REF!</v>
      </c>
      <c r="L383" s="18" t="e">
        <f>L384+#REF!+#REF!</f>
        <v>#REF!</v>
      </c>
      <c r="M383" s="18" t="e">
        <f>M384+#REF!+#REF!</f>
        <v>#REF!</v>
      </c>
      <c r="N383" s="18" t="e">
        <f>N384+#REF!+#REF!</f>
        <v>#REF!</v>
      </c>
      <c r="O383" s="18" t="e">
        <f>O384+#REF!+#REF!</f>
        <v>#REF!</v>
      </c>
      <c r="P383" s="18" t="e">
        <f>P384+#REF!+#REF!</f>
        <v>#REF!</v>
      </c>
      <c r="Q383" s="18" t="e">
        <f>Q384+#REF!+#REF!</f>
        <v>#REF!</v>
      </c>
      <c r="R383" s="18" t="e">
        <f>R384+#REF!+#REF!</f>
        <v>#REF!</v>
      </c>
      <c r="S383" s="18" t="e">
        <f>S384+#REF!+#REF!</f>
        <v>#REF!</v>
      </c>
      <c r="T383" s="18" t="e">
        <f>T384+#REF!+#REF!</f>
        <v>#REF!</v>
      </c>
      <c r="U383" s="18" t="e">
        <f>U384+#REF!+#REF!</f>
        <v>#REF!</v>
      </c>
      <c r="V383" s="18" t="e">
        <f>V384+#REF!+#REF!</f>
        <v>#REF!</v>
      </c>
      <c r="X383" s="80">
        <f>X384</f>
        <v>23611.199999999997</v>
      </c>
    </row>
    <row r="384" spans="1:24" s="25" customFormat="1" ht="15.75" outlineLevel="3">
      <c r="A384" s="8" t="s">
        <v>38</v>
      </c>
      <c r="B384" s="9" t="s">
        <v>14</v>
      </c>
      <c r="C384" s="9" t="s">
        <v>240</v>
      </c>
      <c r="D384" s="9" t="s">
        <v>5</v>
      </c>
      <c r="E384" s="9"/>
      <c r="F384" s="81">
        <f>F385+F400+F404+F408</f>
        <v>23611.199999999997</v>
      </c>
      <c r="G384" s="10" t="e">
        <f>G385+#REF!+#REF!</f>
        <v>#REF!</v>
      </c>
      <c r="H384" s="10" t="e">
        <f>H385+#REF!+#REF!</f>
        <v>#REF!</v>
      </c>
      <c r="I384" s="10" t="e">
        <f>I385+#REF!+#REF!</f>
        <v>#REF!</v>
      </c>
      <c r="J384" s="10" t="e">
        <f>J385+#REF!+#REF!</f>
        <v>#REF!</v>
      </c>
      <c r="K384" s="10" t="e">
        <f>K385+#REF!+#REF!</f>
        <v>#REF!</v>
      </c>
      <c r="L384" s="10" t="e">
        <f>L385+#REF!+#REF!</f>
        <v>#REF!</v>
      </c>
      <c r="M384" s="10" t="e">
        <f>M385+#REF!+#REF!</f>
        <v>#REF!</v>
      </c>
      <c r="N384" s="10" t="e">
        <f>N385+#REF!+#REF!</f>
        <v>#REF!</v>
      </c>
      <c r="O384" s="10" t="e">
        <f>O385+#REF!+#REF!</f>
        <v>#REF!</v>
      </c>
      <c r="P384" s="10" t="e">
        <f>P385+#REF!+#REF!</f>
        <v>#REF!</v>
      </c>
      <c r="Q384" s="10" t="e">
        <f>Q385+#REF!+#REF!</f>
        <v>#REF!</v>
      </c>
      <c r="R384" s="10" t="e">
        <f>R385+#REF!+#REF!</f>
        <v>#REF!</v>
      </c>
      <c r="S384" s="10" t="e">
        <f>S385+#REF!+#REF!</f>
        <v>#REF!</v>
      </c>
      <c r="T384" s="10" t="e">
        <f>T385+#REF!+#REF!</f>
        <v>#REF!</v>
      </c>
      <c r="U384" s="10" t="e">
        <f>U385+#REF!+#REF!</f>
        <v>#REF!</v>
      </c>
      <c r="V384" s="10" t="e">
        <f>V385+#REF!+#REF!</f>
        <v>#REF!</v>
      </c>
      <c r="X384" s="81">
        <f>X385+X400+X404+X408</f>
        <v>23611.199999999997</v>
      </c>
    </row>
    <row r="385" spans="1:24" s="25" customFormat="1" ht="19.5" customHeight="1" outlineLevel="3">
      <c r="A385" s="14" t="s">
        <v>161</v>
      </c>
      <c r="B385" s="12" t="s">
        <v>14</v>
      </c>
      <c r="C385" s="12" t="s">
        <v>302</v>
      </c>
      <c r="D385" s="12" t="s">
        <v>5</v>
      </c>
      <c r="E385" s="12"/>
      <c r="F385" s="86">
        <f>F386+F392</f>
        <v>23611.199999999997</v>
      </c>
      <c r="G385" s="13">
        <f aca="true" t="shared" si="47" ref="G385:V385">G393</f>
        <v>0</v>
      </c>
      <c r="H385" s="13">
        <f t="shared" si="47"/>
        <v>0</v>
      </c>
      <c r="I385" s="13">
        <f t="shared" si="47"/>
        <v>0</v>
      </c>
      <c r="J385" s="13">
        <f t="shared" si="47"/>
        <v>0</v>
      </c>
      <c r="K385" s="13">
        <f t="shared" si="47"/>
        <v>0</v>
      </c>
      <c r="L385" s="13">
        <f t="shared" si="47"/>
        <v>0</v>
      </c>
      <c r="M385" s="13">
        <f t="shared" si="47"/>
        <v>0</v>
      </c>
      <c r="N385" s="13">
        <f t="shared" si="47"/>
        <v>0</v>
      </c>
      <c r="O385" s="13">
        <f t="shared" si="47"/>
        <v>0</v>
      </c>
      <c r="P385" s="13">
        <f t="shared" si="47"/>
        <v>0</v>
      </c>
      <c r="Q385" s="13">
        <f t="shared" si="47"/>
        <v>0</v>
      </c>
      <c r="R385" s="13">
        <f t="shared" si="47"/>
        <v>0</v>
      </c>
      <c r="S385" s="13">
        <f t="shared" si="47"/>
        <v>0</v>
      </c>
      <c r="T385" s="13">
        <f t="shared" si="47"/>
        <v>0</v>
      </c>
      <c r="U385" s="13">
        <f t="shared" si="47"/>
        <v>0</v>
      </c>
      <c r="V385" s="13">
        <f t="shared" si="47"/>
        <v>0</v>
      </c>
      <c r="X385" s="86">
        <f>X386+X392</f>
        <v>23611.199999999997</v>
      </c>
    </row>
    <row r="386" spans="1:24" s="25" customFormat="1" ht="19.5" customHeight="1" outlineLevel="3">
      <c r="A386" s="50" t="s">
        <v>118</v>
      </c>
      <c r="B386" s="19" t="s">
        <v>14</v>
      </c>
      <c r="C386" s="19" t="s">
        <v>303</v>
      </c>
      <c r="D386" s="19" t="s">
        <v>5</v>
      </c>
      <c r="E386" s="19"/>
      <c r="F386" s="82">
        <f>F387</f>
        <v>100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X386" s="82">
        <f>X387</f>
        <v>100</v>
      </c>
    </row>
    <row r="387" spans="1:24" s="25" customFormat="1" ht="32.25" customHeight="1" outlineLevel="3">
      <c r="A387" s="76" t="s">
        <v>162</v>
      </c>
      <c r="B387" s="6" t="s">
        <v>14</v>
      </c>
      <c r="C387" s="6" t="s">
        <v>304</v>
      </c>
      <c r="D387" s="6" t="s">
        <v>5</v>
      </c>
      <c r="E387" s="6"/>
      <c r="F387" s="83">
        <f>F388+F390</f>
        <v>100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X387" s="83">
        <f>X388+X390</f>
        <v>100</v>
      </c>
    </row>
    <row r="388" spans="1:24" s="25" customFormat="1" ht="19.5" customHeight="1" outlineLevel="3">
      <c r="A388" s="47" t="s">
        <v>92</v>
      </c>
      <c r="B388" s="48" t="s">
        <v>14</v>
      </c>
      <c r="C388" s="48" t="s">
        <v>304</v>
      </c>
      <c r="D388" s="48" t="s">
        <v>93</v>
      </c>
      <c r="E388" s="48"/>
      <c r="F388" s="98">
        <f>F389</f>
        <v>100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X388" s="98">
        <f>X389</f>
        <v>100</v>
      </c>
    </row>
    <row r="389" spans="1:24" s="25" customFormat="1" ht="19.5" customHeight="1" outlineLevel="3">
      <c r="A389" s="47" t="s">
        <v>94</v>
      </c>
      <c r="B389" s="48" t="s">
        <v>14</v>
      </c>
      <c r="C389" s="48" t="s">
        <v>304</v>
      </c>
      <c r="D389" s="48" t="s">
        <v>95</v>
      </c>
      <c r="E389" s="48"/>
      <c r="F389" s="98">
        <v>100</v>
      </c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X389" s="98">
        <v>100</v>
      </c>
    </row>
    <row r="390" spans="1:24" s="25" customFormat="1" ht="19.5" customHeight="1" outlineLevel="3">
      <c r="A390" s="47" t="s">
        <v>359</v>
      </c>
      <c r="B390" s="48" t="s">
        <v>14</v>
      </c>
      <c r="C390" s="48" t="s">
        <v>304</v>
      </c>
      <c r="D390" s="48" t="s">
        <v>358</v>
      </c>
      <c r="E390" s="48"/>
      <c r="F390" s="98">
        <f>F391</f>
        <v>0</v>
      </c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X390" s="98">
        <f>X391</f>
        <v>0</v>
      </c>
    </row>
    <row r="391" spans="1:24" s="25" customFormat="1" ht="33.75" customHeight="1" outlineLevel="3">
      <c r="A391" s="47" t="s">
        <v>360</v>
      </c>
      <c r="B391" s="48" t="s">
        <v>14</v>
      </c>
      <c r="C391" s="48" t="s">
        <v>304</v>
      </c>
      <c r="D391" s="48" t="s">
        <v>357</v>
      </c>
      <c r="E391" s="48"/>
      <c r="F391" s="98">
        <v>0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X391" s="98">
        <v>0</v>
      </c>
    </row>
    <row r="392" spans="1:24" s="25" customFormat="1" ht="35.25" customHeight="1" outlineLevel="3">
      <c r="A392" s="63" t="s">
        <v>163</v>
      </c>
      <c r="B392" s="19" t="s">
        <v>14</v>
      </c>
      <c r="C392" s="19" t="s">
        <v>305</v>
      </c>
      <c r="D392" s="19" t="s">
        <v>5</v>
      </c>
      <c r="E392" s="19"/>
      <c r="F392" s="82">
        <f>F393+F397</f>
        <v>23511.199999999997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X392" s="82">
        <f>X393+X397</f>
        <v>23511.199999999997</v>
      </c>
    </row>
    <row r="393" spans="1:24" s="25" customFormat="1" ht="31.5" outlineLevel="3">
      <c r="A393" s="5" t="s">
        <v>164</v>
      </c>
      <c r="B393" s="6" t="s">
        <v>14</v>
      </c>
      <c r="C393" s="6" t="s">
        <v>306</v>
      </c>
      <c r="D393" s="6" t="s">
        <v>5</v>
      </c>
      <c r="E393" s="6"/>
      <c r="F393" s="83">
        <f>F394</f>
        <v>12928.3</v>
      </c>
      <c r="G393" s="7">
        <f aca="true" t="shared" si="48" ref="G393:V393">G395</f>
        <v>0</v>
      </c>
      <c r="H393" s="7">
        <f t="shared" si="48"/>
        <v>0</v>
      </c>
      <c r="I393" s="7">
        <f t="shared" si="48"/>
        <v>0</v>
      </c>
      <c r="J393" s="7">
        <f t="shared" si="48"/>
        <v>0</v>
      </c>
      <c r="K393" s="7">
        <f t="shared" si="48"/>
        <v>0</v>
      </c>
      <c r="L393" s="7">
        <f t="shared" si="48"/>
        <v>0</v>
      </c>
      <c r="M393" s="7">
        <f t="shared" si="48"/>
        <v>0</v>
      </c>
      <c r="N393" s="7">
        <f t="shared" si="48"/>
        <v>0</v>
      </c>
      <c r="O393" s="7">
        <f t="shared" si="48"/>
        <v>0</v>
      </c>
      <c r="P393" s="7">
        <f t="shared" si="48"/>
        <v>0</v>
      </c>
      <c r="Q393" s="7">
        <f t="shared" si="48"/>
        <v>0</v>
      </c>
      <c r="R393" s="7">
        <f t="shared" si="48"/>
        <v>0</v>
      </c>
      <c r="S393" s="7">
        <f t="shared" si="48"/>
        <v>0</v>
      </c>
      <c r="T393" s="7">
        <f t="shared" si="48"/>
        <v>0</v>
      </c>
      <c r="U393" s="7">
        <f t="shared" si="48"/>
        <v>0</v>
      </c>
      <c r="V393" s="7">
        <f t="shared" si="48"/>
        <v>0</v>
      </c>
      <c r="X393" s="83">
        <f>X394</f>
        <v>12928.3</v>
      </c>
    </row>
    <row r="394" spans="1:24" s="25" customFormat="1" ht="15.75" outlineLevel="3">
      <c r="A394" s="47" t="s">
        <v>115</v>
      </c>
      <c r="B394" s="48" t="s">
        <v>14</v>
      </c>
      <c r="C394" s="48" t="s">
        <v>306</v>
      </c>
      <c r="D394" s="48" t="s">
        <v>116</v>
      </c>
      <c r="E394" s="48"/>
      <c r="F394" s="84">
        <f>F395+F396</f>
        <v>12928.3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84">
        <f>X395+X396</f>
        <v>12928.3</v>
      </c>
    </row>
    <row r="395" spans="1:24" s="25" customFormat="1" ht="47.25" outlineLevel="3">
      <c r="A395" s="56" t="s">
        <v>190</v>
      </c>
      <c r="B395" s="48" t="s">
        <v>14</v>
      </c>
      <c r="C395" s="48" t="s">
        <v>306</v>
      </c>
      <c r="D395" s="48" t="s">
        <v>83</v>
      </c>
      <c r="E395" s="48"/>
      <c r="F395" s="84">
        <v>12928.3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4">
        <v>12928.3</v>
      </c>
    </row>
    <row r="396" spans="1:24" s="25" customFormat="1" ht="15.75" outlineLevel="3">
      <c r="A396" s="58" t="s">
        <v>84</v>
      </c>
      <c r="B396" s="48" t="s">
        <v>14</v>
      </c>
      <c r="C396" s="48" t="s">
        <v>325</v>
      </c>
      <c r="D396" s="48" t="s">
        <v>85</v>
      </c>
      <c r="E396" s="48"/>
      <c r="F396" s="84">
        <v>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84">
        <v>0</v>
      </c>
    </row>
    <row r="397" spans="1:24" s="25" customFormat="1" ht="31.5" outlineLevel="3">
      <c r="A397" s="5" t="s">
        <v>165</v>
      </c>
      <c r="B397" s="6" t="s">
        <v>14</v>
      </c>
      <c r="C397" s="6" t="s">
        <v>307</v>
      </c>
      <c r="D397" s="6" t="s">
        <v>5</v>
      </c>
      <c r="E397" s="6"/>
      <c r="F397" s="83">
        <f>F398</f>
        <v>10582.9</v>
      </c>
      <c r="G397" s="7">
        <f aca="true" t="shared" si="49" ref="G397:V397">G399</f>
        <v>0</v>
      </c>
      <c r="H397" s="7">
        <f t="shared" si="49"/>
        <v>0</v>
      </c>
      <c r="I397" s="7">
        <f t="shared" si="49"/>
        <v>0</v>
      </c>
      <c r="J397" s="7">
        <f t="shared" si="49"/>
        <v>0</v>
      </c>
      <c r="K397" s="7">
        <f t="shared" si="49"/>
        <v>0</v>
      </c>
      <c r="L397" s="7">
        <f t="shared" si="49"/>
        <v>0</v>
      </c>
      <c r="M397" s="7">
        <f t="shared" si="49"/>
        <v>0</v>
      </c>
      <c r="N397" s="7">
        <f t="shared" si="49"/>
        <v>0</v>
      </c>
      <c r="O397" s="7">
        <f t="shared" si="49"/>
        <v>0</v>
      </c>
      <c r="P397" s="7">
        <f t="shared" si="49"/>
        <v>0</v>
      </c>
      <c r="Q397" s="7">
        <f t="shared" si="49"/>
        <v>0</v>
      </c>
      <c r="R397" s="7">
        <f t="shared" si="49"/>
        <v>0</v>
      </c>
      <c r="S397" s="7">
        <f t="shared" si="49"/>
        <v>0</v>
      </c>
      <c r="T397" s="7">
        <f t="shared" si="49"/>
        <v>0</v>
      </c>
      <c r="U397" s="7">
        <f t="shared" si="49"/>
        <v>0</v>
      </c>
      <c r="V397" s="7">
        <f t="shared" si="49"/>
        <v>0</v>
      </c>
      <c r="X397" s="83">
        <f>X398</f>
        <v>10582.9</v>
      </c>
    </row>
    <row r="398" spans="1:24" s="25" customFormat="1" ht="15.75" outlineLevel="3">
      <c r="A398" s="47" t="s">
        <v>115</v>
      </c>
      <c r="B398" s="48" t="s">
        <v>14</v>
      </c>
      <c r="C398" s="48" t="s">
        <v>307</v>
      </c>
      <c r="D398" s="48" t="s">
        <v>116</v>
      </c>
      <c r="E398" s="48"/>
      <c r="F398" s="84">
        <f>F399</f>
        <v>10582.9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84">
        <f>X399</f>
        <v>10582.9</v>
      </c>
    </row>
    <row r="399" spans="1:24" s="25" customFormat="1" ht="47.25" outlineLevel="3">
      <c r="A399" s="56" t="s">
        <v>190</v>
      </c>
      <c r="B399" s="48" t="s">
        <v>14</v>
      </c>
      <c r="C399" s="48" t="s">
        <v>307</v>
      </c>
      <c r="D399" s="48" t="s">
        <v>83</v>
      </c>
      <c r="E399" s="48"/>
      <c r="F399" s="84">
        <v>10582.9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84">
        <v>10582.9</v>
      </c>
    </row>
    <row r="400" spans="1:24" s="25" customFormat="1" ht="15.75" outlineLevel="3">
      <c r="A400" s="8" t="s">
        <v>218</v>
      </c>
      <c r="B400" s="9" t="s">
        <v>14</v>
      </c>
      <c r="C400" s="9" t="s">
        <v>308</v>
      </c>
      <c r="D400" s="9" t="s">
        <v>5</v>
      </c>
      <c r="E400" s="9"/>
      <c r="F400" s="81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81">
        <f>X401</f>
        <v>0</v>
      </c>
    </row>
    <row r="401" spans="1:24" s="25" customFormat="1" ht="36" customHeight="1" outlineLevel="3">
      <c r="A401" s="76" t="s">
        <v>166</v>
      </c>
      <c r="B401" s="6" t="s">
        <v>14</v>
      </c>
      <c r="C401" s="6" t="s">
        <v>309</v>
      </c>
      <c r="D401" s="6" t="s">
        <v>5</v>
      </c>
      <c r="E401" s="6"/>
      <c r="F401" s="83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83">
        <f>X402</f>
        <v>0</v>
      </c>
    </row>
    <row r="402" spans="1:24" s="25" customFormat="1" ht="15.75" outlineLevel="3">
      <c r="A402" s="47" t="s">
        <v>92</v>
      </c>
      <c r="B402" s="48" t="s">
        <v>14</v>
      </c>
      <c r="C402" s="48" t="s">
        <v>309</v>
      </c>
      <c r="D402" s="48" t="s">
        <v>93</v>
      </c>
      <c r="E402" s="48"/>
      <c r="F402" s="84">
        <f>F403</f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84">
        <f>X403</f>
        <v>0</v>
      </c>
    </row>
    <row r="403" spans="1:24" s="25" customFormat="1" ht="31.5" outlineLevel="3">
      <c r="A403" s="47" t="s">
        <v>94</v>
      </c>
      <c r="B403" s="48" t="s">
        <v>14</v>
      </c>
      <c r="C403" s="48" t="s">
        <v>309</v>
      </c>
      <c r="D403" s="48" t="s">
        <v>95</v>
      </c>
      <c r="E403" s="48"/>
      <c r="F403" s="84">
        <v>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84">
        <v>0</v>
      </c>
    </row>
    <row r="404" spans="1:24" s="25" customFormat="1" ht="15.75" outlineLevel="3">
      <c r="A404" s="8" t="s">
        <v>219</v>
      </c>
      <c r="B404" s="9" t="s">
        <v>14</v>
      </c>
      <c r="C404" s="9" t="s">
        <v>310</v>
      </c>
      <c r="D404" s="9" t="s">
        <v>5</v>
      </c>
      <c r="E404" s="9"/>
      <c r="F404" s="81">
        <f>F405</f>
        <v>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81">
        <f>X405</f>
        <v>0</v>
      </c>
    </row>
    <row r="405" spans="1:24" s="25" customFormat="1" ht="31.5" outlineLevel="3">
      <c r="A405" s="76" t="s">
        <v>167</v>
      </c>
      <c r="B405" s="6" t="s">
        <v>14</v>
      </c>
      <c r="C405" s="6" t="s">
        <v>311</v>
      </c>
      <c r="D405" s="6" t="s">
        <v>5</v>
      </c>
      <c r="E405" s="6"/>
      <c r="F405" s="83">
        <f>F406</f>
        <v>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83">
        <f>X406</f>
        <v>0</v>
      </c>
    </row>
    <row r="406" spans="1:24" s="25" customFormat="1" ht="15.75" outlineLevel="3">
      <c r="A406" s="47" t="s">
        <v>92</v>
      </c>
      <c r="B406" s="48" t="s">
        <v>14</v>
      </c>
      <c r="C406" s="48" t="s">
        <v>311</v>
      </c>
      <c r="D406" s="48" t="s">
        <v>93</v>
      </c>
      <c r="E406" s="48"/>
      <c r="F406" s="84">
        <f>F407</f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84">
        <f>X407</f>
        <v>0</v>
      </c>
    </row>
    <row r="407" spans="1:24" s="25" customFormat="1" ht="31.5" outlineLevel="3">
      <c r="A407" s="47" t="s">
        <v>94</v>
      </c>
      <c r="B407" s="48" t="s">
        <v>14</v>
      </c>
      <c r="C407" s="48" t="s">
        <v>311</v>
      </c>
      <c r="D407" s="48" t="s">
        <v>95</v>
      </c>
      <c r="E407" s="48"/>
      <c r="F407" s="84"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84">
        <v>0</v>
      </c>
    </row>
    <row r="408" spans="1:24" s="25" customFormat="1" ht="15.75" outlineLevel="3">
      <c r="A408" s="8" t="s">
        <v>220</v>
      </c>
      <c r="B408" s="9" t="s">
        <v>14</v>
      </c>
      <c r="C408" s="9" t="s">
        <v>312</v>
      </c>
      <c r="D408" s="9" t="s">
        <v>5</v>
      </c>
      <c r="E408" s="9"/>
      <c r="F408" s="81">
        <f>F409</f>
        <v>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81">
        <f>X409</f>
        <v>0</v>
      </c>
    </row>
    <row r="409" spans="1:24" s="25" customFormat="1" ht="31.5" outlineLevel="3">
      <c r="A409" s="76" t="s">
        <v>168</v>
      </c>
      <c r="B409" s="6" t="s">
        <v>14</v>
      </c>
      <c r="C409" s="6" t="s">
        <v>313</v>
      </c>
      <c r="D409" s="6" t="s">
        <v>5</v>
      </c>
      <c r="E409" s="6"/>
      <c r="F409" s="83">
        <f>F410</f>
        <v>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83">
        <f>X410</f>
        <v>0</v>
      </c>
    </row>
    <row r="410" spans="1:24" s="25" customFormat="1" ht="15.75" outlineLevel="3">
      <c r="A410" s="47" t="s">
        <v>92</v>
      </c>
      <c r="B410" s="48" t="s">
        <v>14</v>
      </c>
      <c r="C410" s="48" t="s">
        <v>313</v>
      </c>
      <c r="D410" s="48" t="s">
        <v>93</v>
      </c>
      <c r="E410" s="48"/>
      <c r="F410" s="84">
        <f>F411</f>
        <v>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84">
        <f>X411</f>
        <v>0</v>
      </c>
    </row>
    <row r="411" spans="1:24" s="25" customFormat="1" ht="31.5" outlineLevel="3">
      <c r="A411" s="47" t="s">
        <v>94</v>
      </c>
      <c r="B411" s="48" t="s">
        <v>14</v>
      </c>
      <c r="C411" s="48" t="s">
        <v>313</v>
      </c>
      <c r="D411" s="48" t="s">
        <v>95</v>
      </c>
      <c r="E411" s="48"/>
      <c r="F411" s="84">
        <v>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84">
        <v>0</v>
      </c>
    </row>
    <row r="412" spans="1:24" s="25" customFormat="1" ht="17.25" customHeight="1" outlineLevel="6">
      <c r="A412" s="16" t="s">
        <v>51</v>
      </c>
      <c r="B412" s="17" t="s">
        <v>50</v>
      </c>
      <c r="C412" s="17" t="s">
        <v>240</v>
      </c>
      <c r="D412" s="17" t="s">
        <v>5</v>
      </c>
      <c r="E412" s="17"/>
      <c r="F412" s="18">
        <f>F413+F419+F429+F435</f>
        <v>8251.058</v>
      </c>
      <c r="G412" s="18" t="e">
        <f aca="true" t="shared" si="50" ref="G412:V412">G413+G419+G429</f>
        <v>#REF!</v>
      </c>
      <c r="H412" s="18" t="e">
        <f t="shared" si="50"/>
        <v>#REF!</v>
      </c>
      <c r="I412" s="18" t="e">
        <f t="shared" si="50"/>
        <v>#REF!</v>
      </c>
      <c r="J412" s="18" t="e">
        <f t="shared" si="50"/>
        <v>#REF!</v>
      </c>
      <c r="K412" s="18" t="e">
        <f t="shared" si="50"/>
        <v>#REF!</v>
      </c>
      <c r="L412" s="18" t="e">
        <f t="shared" si="50"/>
        <v>#REF!</v>
      </c>
      <c r="M412" s="18" t="e">
        <f t="shared" si="50"/>
        <v>#REF!</v>
      </c>
      <c r="N412" s="18" t="e">
        <f t="shared" si="50"/>
        <v>#REF!</v>
      </c>
      <c r="O412" s="18" t="e">
        <f t="shared" si="50"/>
        <v>#REF!</v>
      </c>
      <c r="P412" s="18" t="e">
        <f t="shared" si="50"/>
        <v>#REF!</v>
      </c>
      <c r="Q412" s="18" t="e">
        <f t="shared" si="50"/>
        <v>#REF!</v>
      </c>
      <c r="R412" s="18" t="e">
        <f t="shared" si="50"/>
        <v>#REF!</v>
      </c>
      <c r="S412" s="18" t="e">
        <f t="shared" si="50"/>
        <v>#REF!</v>
      </c>
      <c r="T412" s="18" t="e">
        <f t="shared" si="50"/>
        <v>#REF!</v>
      </c>
      <c r="U412" s="18" t="e">
        <f t="shared" si="50"/>
        <v>#REF!</v>
      </c>
      <c r="V412" s="18" t="e">
        <f t="shared" si="50"/>
        <v>#REF!</v>
      </c>
      <c r="X412" s="18">
        <f>X413+X419+X429+X435</f>
        <v>6965.058</v>
      </c>
    </row>
    <row r="413" spans="1:24" s="25" customFormat="1" ht="15.75" outlineLevel="3">
      <c r="A413" s="72" t="s">
        <v>40</v>
      </c>
      <c r="B413" s="31" t="s">
        <v>15</v>
      </c>
      <c r="C413" s="31" t="s">
        <v>240</v>
      </c>
      <c r="D413" s="31" t="s">
        <v>5</v>
      </c>
      <c r="E413" s="31"/>
      <c r="F413" s="65">
        <f>F414</f>
        <v>732</v>
      </c>
      <c r="G413" s="10">
        <f aca="true" t="shared" si="51" ref="G413:V413">G415</f>
        <v>0</v>
      </c>
      <c r="H413" s="10">
        <f t="shared" si="51"/>
        <v>0</v>
      </c>
      <c r="I413" s="10">
        <f t="shared" si="51"/>
        <v>0</v>
      </c>
      <c r="J413" s="10">
        <f t="shared" si="51"/>
        <v>0</v>
      </c>
      <c r="K413" s="10">
        <f t="shared" si="51"/>
        <v>0</v>
      </c>
      <c r="L413" s="10">
        <f t="shared" si="51"/>
        <v>0</v>
      </c>
      <c r="M413" s="10">
        <f t="shared" si="51"/>
        <v>0</v>
      </c>
      <c r="N413" s="10">
        <f t="shared" si="51"/>
        <v>0</v>
      </c>
      <c r="O413" s="10">
        <f t="shared" si="51"/>
        <v>0</v>
      </c>
      <c r="P413" s="10">
        <f t="shared" si="51"/>
        <v>0</v>
      </c>
      <c r="Q413" s="10">
        <f t="shared" si="51"/>
        <v>0</v>
      </c>
      <c r="R413" s="10">
        <f t="shared" si="51"/>
        <v>0</v>
      </c>
      <c r="S413" s="10">
        <f t="shared" si="51"/>
        <v>0</v>
      </c>
      <c r="T413" s="10">
        <f t="shared" si="51"/>
        <v>0</v>
      </c>
      <c r="U413" s="10">
        <f t="shared" si="51"/>
        <v>0</v>
      </c>
      <c r="V413" s="10">
        <f t="shared" si="51"/>
        <v>0</v>
      </c>
      <c r="X413" s="65">
        <f>X414</f>
        <v>732</v>
      </c>
    </row>
    <row r="414" spans="1:24" s="25" customFormat="1" ht="31.5" outlineLevel="3">
      <c r="A414" s="21" t="s">
        <v>130</v>
      </c>
      <c r="B414" s="9" t="s">
        <v>15</v>
      </c>
      <c r="C414" s="9" t="s">
        <v>241</v>
      </c>
      <c r="D414" s="9" t="s">
        <v>5</v>
      </c>
      <c r="E414" s="9"/>
      <c r="F414" s="81">
        <f>F415</f>
        <v>732</v>
      </c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X414" s="81">
        <f>X415</f>
        <v>732</v>
      </c>
    </row>
    <row r="415" spans="1:24" s="15" customFormat="1" ht="30.75" customHeight="1" outlineLevel="3">
      <c r="A415" s="21" t="s">
        <v>132</v>
      </c>
      <c r="B415" s="12" t="s">
        <v>15</v>
      </c>
      <c r="C415" s="12" t="s">
        <v>242</v>
      </c>
      <c r="D415" s="12" t="s">
        <v>5</v>
      </c>
      <c r="E415" s="12"/>
      <c r="F415" s="86">
        <f>F416</f>
        <v>732</v>
      </c>
      <c r="G415" s="13">
        <f aca="true" t="shared" si="52" ref="G415:V416">G416</f>
        <v>0</v>
      </c>
      <c r="H415" s="13">
        <f t="shared" si="52"/>
        <v>0</v>
      </c>
      <c r="I415" s="13">
        <f t="shared" si="52"/>
        <v>0</v>
      </c>
      <c r="J415" s="13">
        <f t="shared" si="52"/>
        <v>0</v>
      </c>
      <c r="K415" s="13">
        <f t="shared" si="52"/>
        <v>0</v>
      </c>
      <c r="L415" s="13">
        <f t="shared" si="52"/>
        <v>0</v>
      </c>
      <c r="M415" s="13">
        <f t="shared" si="52"/>
        <v>0</v>
      </c>
      <c r="N415" s="13">
        <f t="shared" si="52"/>
        <v>0</v>
      </c>
      <c r="O415" s="13">
        <f t="shared" si="52"/>
        <v>0</v>
      </c>
      <c r="P415" s="13">
        <f t="shared" si="52"/>
        <v>0</v>
      </c>
      <c r="Q415" s="13">
        <f t="shared" si="52"/>
        <v>0</v>
      </c>
      <c r="R415" s="13">
        <f t="shared" si="52"/>
        <v>0</v>
      </c>
      <c r="S415" s="13">
        <f t="shared" si="52"/>
        <v>0</v>
      </c>
      <c r="T415" s="13">
        <f t="shared" si="52"/>
        <v>0</v>
      </c>
      <c r="U415" s="13">
        <f t="shared" si="52"/>
        <v>0</v>
      </c>
      <c r="V415" s="13">
        <f t="shared" si="52"/>
        <v>0</v>
      </c>
      <c r="X415" s="86">
        <f>X416</f>
        <v>732</v>
      </c>
    </row>
    <row r="416" spans="1:24" s="25" customFormat="1" ht="33" customHeight="1" outlineLevel="4">
      <c r="A416" s="50" t="s">
        <v>169</v>
      </c>
      <c r="B416" s="19" t="s">
        <v>15</v>
      </c>
      <c r="C416" s="19" t="s">
        <v>314</v>
      </c>
      <c r="D416" s="19" t="s">
        <v>5</v>
      </c>
      <c r="E416" s="19"/>
      <c r="F416" s="82">
        <f>F417</f>
        <v>732</v>
      </c>
      <c r="G416" s="7">
        <f t="shared" si="52"/>
        <v>0</v>
      </c>
      <c r="H416" s="7">
        <f t="shared" si="52"/>
        <v>0</v>
      </c>
      <c r="I416" s="7">
        <f t="shared" si="52"/>
        <v>0</v>
      </c>
      <c r="J416" s="7">
        <f t="shared" si="52"/>
        <v>0</v>
      </c>
      <c r="K416" s="7">
        <f t="shared" si="52"/>
        <v>0</v>
      </c>
      <c r="L416" s="7">
        <f t="shared" si="52"/>
        <v>0</v>
      </c>
      <c r="M416" s="7">
        <f t="shared" si="52"/>
        <v>0</v>
      </c>
      <c r="N416" s="7">
        <f t="shared" si="52"/>
        <v>0</v>
      </c>
      <c r="O416" s="7">
        <f t="shared" si="52"/>
        <v>0</v>
      </c>
      <c r="P416" s="7">
        <f t="shared" si="52"/>
        <v>0</v>
      </c>
      <c r="Q416" s="7">
        <f t="shared" si="52"/>
        <v>0</v>
      </c>
      <c r="R416" s="7">
        <f t="shared" si="52"/>
        <v>0</v>
      </c>
      <c r="S416" s="7">
        <f t="shared" si="52"/>
        <v>0</v>
      </c>
      <c r="T416" s="7">
        <f t="shared" si="52"/>
        <v>0</v>
      </c>
      <c r="U416" s="7">
        <f t="shared" si="52"/>
        <v>0</v>
      </c>
      <c r="V416" s="7">
        <f t="shared" si="52"/>
        <v>0</v>
      </c>
      <c r="X416" s="82">
        <f>X417</f>
        <v>732</v>
      </c>
    </row>
    <row r="417" spans="1:24" s="25" customFormat="1" ht="15.75" outlineLevel="5">
      <c r="A417" s="5" t="s">
        <v>121</v>
      </c>
      <c r="B417" s="6" t="s">
        <v>15</v>
      </c>
      <c r="C417" s="6" t="s">
        <v>314</v>
      </c>
      <c r="D417" s="6" t="s">
        <v>119</v>
      </c>
      <c r="E417" s="6"/>
      <c r="F417" s="83">
        <f>F418</f>
        <v>732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83">
        <f>X418</f>
        <v>732</v>
      </c>
    </row>
    <row r="418" spans="1:24" s="25" customFormat="1" ht="31.5" outlineLevel="5">
      <c r="A418" s="47" t="s">
        <v>122</v>
      </c>
      <c r="B418" s="48" t="s">
        <v>15</v>
      </c>
      <c r="C418" s="48" t="s">
        <v>314</v>
      </c>
      <c r="D418" s="48" t="s">
        <v>120</v>
      </c>
      <c r="E418" s="48"/>
      <c r="F418" s="84">
        <v>732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84">
        <v>732</v>
      </c>
    </row>
    <row r="419" spans="1:24" s="25" customFormat="1" ht="15.75" outlineLevel="3">
      <c r="A419" s="72" t="s">
        <v>41</v>
      </c>
      <c r="B419" s="31" t="s">
        <v>16</v>
      </c>
      <c r="C419" s="31" t="s">
        <v>240</v>
      </c>
      <c r="D419" s="31" t="s">
        <v>5</v>
      </c>
      <c r="E419" s="31"/>
      <c r="F419" s="88">
        <f>F420</f>
        <v>2574.058</v>
      </c>
      <c r="G419" s="10" t="e">
        <f>#REF!</f>
        <v>#REF!</v>
      </c>
      <c r="H419" s="10" t="e">
        <f>#REF!</f>
        <v>#REF!</v>
      </c>
      <c r="I419" s="10" t="e">
        <f>#REF!</f>
        <v>#REF!</v>
      </c>
      <c r="J419" s="10" t="e">
        <f>#REF!</f>
        <v>#REF!</v>
      </c>
      <c r="K419" s="10" t="e">
        <f>#REF!</f>
        <v>#REF!</v>
      </c>
      <c r="L419" s="10" t="e">
        <f>#REF!</f>
        <v>#REF!</v>
      </c>
      <c r="M419" s="10" t="e">
        <f>#REF!</f>
        <v>#REF!</v>
      </c>
      <c r="N419" s="10" t="e">
        <f>#REF!</f>
        <v>#REF!</v>
      </c>
      <c r="O419" s="10" t="e">
        <f>#REF!</f>
        <v>#REF!</v>
      </c>
      <c r="P419" s="10" t="e">
        <f>#REF!</f>
        <v>#REF!</v>
      </c>
      <c r="Q419" s="10" t="e">
        <f>#REF!</f>
        <v>#REF!</v>
      </c>
      <c r="R419" s="10" t="e">
        <f>#REF!</f>
        <v>#REF!</v>
      </c>
      <c r="S419" s="10" t="e">
        <f>#REF!</f>
        <v>#REF!</v>
      </c>
      <c r="T419" s="10" t="e">
        <f>#REF!</f>
        <v>#REF!</v>
      </c>
      <c r="U419" s="10" t="e">
        <f>#REF!</f>
        <v>#REF!</v>
      </c>
      <c r="V419" s="10" t="e">
        <f>#REF!</f>
        <v>#REF!</v>
      </c>
      <c r="X419" s="88">
        <f>X420</f>
        <v>1288.058</v>
      </c>
    </row>
    <row r="420" spans="1:24" s="25" customFormat="1" ht="15.75" outlineLevel="3">
      <c r="A420" s="14" t="s">
        <v>139</v>
      </c>
      <c r="B420" s="9" t="s">
        <v>16</v>
      </c>
      <c r="C420" s="9" t="s">
        <v>240</v>
      </c>
      <c r="D420" s="9" t="s">
        <v>5</v>
      </c>
      <c r="E420" s="9"/>
      <c r="F420" s="81">
        <f>F421+F425</f>
        <v>2574.058</v>
      </c>
      <c r="G420" s="81">
        <f aca="true" t="shared" si="53" ref="G420:X420">G421+G425</f>
        <v>0</v>
      </c>
      <c r="H420" s="81">
        <f t="shared" si="53"/>
        <v>0</v>
      </c>
      <c r="I420" s="81">
        <f t="shared" si="53"/>
        <v>0</v>
      </c>
      <c r="J420" s="81">
        <f t="shared" si="53"/>
        <v>0</v>
      </c>
      <c r="K420" s="81">
        <f t="shared" si="53"/>
        <v>0</v>
      </c>
      <c r="L420" s="81">
        <f t="shared" si="53"/>
        <v>0</v>
      </c>
      <c r="M420" s="81">
        <f t="shared" si="53"/>
        <v>0</v>
      </c>
      <c r="N420" s="81">
        <f t="shared" si="53"/>
        <v>0</v>
      </c>
      <c r="O420" s="81">
        <f t="shared" si="53"/>
        <v>0</v>
      </c>
      <c r="P420" s="81">
        <f t="shared" si="53"/>
        <v>0</v>
      </c>
      <c r="Q420" s="81">
        <f t="shared" si="53"/>
        <v>0</v>
      </c>
      <c r="R420" s="81">
        <f t="shared" si="53"/>
        <v>0</v>
      </c>
      <c r="S420" s="81">
        <f t="shared" si="53"/>
        <v>0</v>
      </c>
      <c r="T420" s="81">
        <f t="shared" si="53"/>
        <v>0</v>
      </c>
      <c r="U420" s="81">
        <f t="shared" si="53"/>
        <v>0</v>
      </c>
      <c r="V420" s="81">
        <f t="shared" si="53"/>
        <v>0</v>
      </c>
      <c r="W420" s="81">
        <f t="shared" si="53"/>
        <v>0</v>
      </c>
      <c r="X420" s="81">
        <f t="shared" si="53"/>
        <v>1288.058</v>
      </c>
    </row>
    <row r="421" spans="1:24" s="25" customFormat="1" ht="15.75" outlineLevel="5">
      <c r="A421" s="8" t="s">
        <v>221</v>
      </c>
      <c r="B421" s="9" t="s">
        <v>16</v>
      </c>
      <c r="C421" s="9" t="s">
        <v>315</v>
      </c>
      <c r="D421" s="9" t="s">
        <v>5</v>
      </c>
      <c r="E421" s="9"/>
      <c r="F421" s="81">
        <f>F422</f>
        <v>1686</v>
      </c>
      <c r="G421" s="81">
        <f aca="true" t="shared" si="54" ref="G421:X421">G422</f>
        <v>0</v>
      </c>
      <c r="H421" s="81">
        <f t="shared" si="54"/>
        <v>0</v>
      </c>
      <c r="I421" s="81">
        <f t="shared" si="54"/>
        <v>0</v>
      </c>
      <c r="J421" s="81">
        <f t="shared" si="54"/>
        <v>0</v>
      </c>
      <c r="K421" s="81">
        <f t="shared" si="54"/>
        <v>0</v>
      </c>
      <c r="L421" s="81">
        <f t="shared" si="54"/>
        <v>0</v>
      </c>
      <c r="M421" s="81">
        <f t="shared" si="54"/>
        <v>0</v>
      </c>
      <c r="N421" s="81">
        <f t="shared" si="54"/>
        <v>0</v>
      </c>
      <c r="O421" s="81">
        <f t="shared" si="54"/>
        <v>0</v>
      </c>
      <c r="P421" s="81">
        <f t="shared" si="54"/>
        <v>0</v>
      </c>
      <c r="Q421" s="81">
        <f t="shared" si="54"/>
        <v>0</v>
      </c>
      <c r="R421" s="81">
        <f t="shared" si="54"/>
        <v>0</v>
      </c>
      <c r="S421" s="81">
        <f t="shared" si="54"/>
        <v>0</v>
      </c>
      <c r="T421" s="81">
        <f t="shared" si="54"/>
        <v>0</v>
      </c>
      <c r="U421" s="81">
        <f t="shared" si="54"/>
        <v>0</v>
      </c>
      <c r="V421" s="81">
        <f t="shared" si="54"/>
        <v>0</v>
      </c>
      <c r="W421" s="81">
        <f t="shared" si="54"/>
        <v>0</v>
      </c>
      <c r="X421" s="81">
        <f t="shared" si="54"/>
        <v>400</v>
      </c>
    </row>
    <row r="422" spans="1:24" s="25" customFormat="1" ht="31.5" outlineLevel="5">
      <c r="A422" s="63" t="s">
        <v>387</v>
      </c>
      <c r="B422" s="19" t="s">
        <v>16</v>
      </c>
      <c r="C422" s="19" t="s">
        <v>386</v>
      </c>
      <c r="D422" s="19" t="s">
        <v>5</v>
      </c>
      <c r="E422" s="19"/>
      <c r="F422" s="82">
        <f>F423</f>
        <v>1686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82">
        <f>X423</f>
        <v>400</v>
      </c>
    </row>
    <row r="423" spans="1:24" s="25" customFormat="1" ht="31.5" outlineLevel="5">
      <c r="A423" s="5" t="s">
        <v>102</v>
      </c>
      <c r="B423" s="6" t="s">
        <v>16</v>
      </c>
      <c r="C423" s="6" t="s">
        <v>386</v>
      </c>
      <c r="D423" s="6" t="s">
        <v>103</v>
      </c>
      <c r="E423" s="6"/>
      <c r="F423" s="83">
        <f>F424</f>
        <v>1686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83">
        <f>X424</f>
        <v>400</v>
      </c>
    </row>
    <row r="424" spans="1:24" s="25" customFormat="1" ht="15.75" outlineLevel="5">
      <c r="A424" s="47" t="s">
        <v>124</v>
      </c>
      <c r="B424" s="48" t="s">
        <v>16</v>
      </c>
      <c r="C424" s="48" t="s">
        <v>386</v>
      </c>
      <c r="D424" s="48" t="s">
        <v>123</v>
      </c>
      <c r="E424" s="48"/>
      <c r="F424" s="84">
        <f>386+1300</f>
        <v>1686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84">
        <v>400</v>
      </c>
    </row>
    <row r="425" spans="1:24" s="25" customFormat="1" ht="15.75" outlineLevel="5">
      <c r="A425" s="69" t="s">
        <v>214</v>
      </c>
      <c r="B425" s="9" t="s">
        <v>16</v>
      </c>
      <c r="C425" s="9" t="s">
        <v>280</v>
      </c>
      <c r="D425" s="9" t="s">
        <v>5</v>
      </c>
      <c r="E425" s="9"/>
      <c r="F425" s="81">
        <f>F426</f>
        <v>888.058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81">
        <f>X426</f>
        <v>888.058</v>
      </c>
    </row>
    <row r="426" spans="1:24" s="25" customFormat="1" ht="31.5" outlineLevel="5">
      <c r="A426" s="87" t="s">
        <v>160</v>
      </c>
      <c r="B426" s="19" t="s">
        <v>16</v>
      </c>
      <c r="C426" s="19" t="s">
        <v>300</v>
      </c>
      <c r="D426" s="19" t="s">
        <v>5</v>
      </c>
      <c r="E426" s="19"/>
      <c r="F426" s="20">
        <f>F427</f>
        <v>888.058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X426" s="20">
        <f>X427</f>
        <v>888.058</v>
      </c>
    </row>
    <row r="427" spans="1:24" s="25" customFormat="1" ht="15.75" outlineLevel="5">
      <c r="A427" s="5" t="s">
        <v>121</v>
      </c>
      <c r="B427" s="6" t="s">
        <v>16</v>
      </c>
      <c r="C427" s="6" t="s">
        <v>299</v>
      </c>
      <c r="D427" s="6" t="s">
        <v>119</v>
      </c>
      <c r="E427" s="6"/>
      <c r="F427" s="7">
        <f>F428</f>
        <v>888.058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X427" s="7">
        <f>X428</f>
        <v>888.058</v>
      </c>
    </row>
    <row r="428" spans="1:24" s="25" customFormat="1" ht="31.5" outlineLevel="5">
      <c r="A428" s="47" t="s">
        <v>122</v>
      </c>
      <c r="B428" s="48" t="s">
        <v>16</v>
      </c>
      <c r="C428" s="48" t="s">
        <v>299</v>
      </c>
      <c r="D428" s="48" t="s">
        <v>120</v>
      </c>
      <c r="E428" s="48"/>
      <c r="F428" s="49">
        <v>888.058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X428" s="49">
        <v>888.058</v>
      </c>
    </row>
    <row r="429" spans="1:24" s="25" customFormat="1" ht="15.75" outlineLevel="5">
      <c r="A429" s="72" t="s">
        <v>46</v>
      </c>
      <c r="B429" s="31" t="s">
        <v>23</v>
      </c>
      <c r="C429" s="31" t="s">
        <v>240</v>
      </c>
      <c r="D429" s="31" t="s">
        <v>5</v>
      </c>
      <c r="E429" s="31"/>
      <c r="F429" s="65">
        <f>F430</f>
        <v>4845</v>
      </c>
      <c r="G429" s="10">
        <f aca="true" t="shared" si="55" ref="G429:V429">G431</f>
        <v>0</v>
      </c>
      <c r="H429" s="10">
        <f t="shared" si="55"/>
        <v>0</v>
      </c>
      <c r="I429" s="10">
        <f t="shared" si="55"/>
        <v>0</v>
      </c>
      <c r="J429" s="10">
        <f t="shared" si="55"/>
        <v>0</v>
      </c>
      <c r="K429" s="10">
        <f t="shared" si="55"/>
        <v>0</v>
      </c>
      <c r="L429" s="10">
        <f t="shared" si="55"/>
        <v>0</v>
      </c>
      <c r="M429" s="10">
        <f t="shared" si="55"/>
        <v>0</v>
      </c>
      <c r="N429" s="10">
        <f t="shared" si="55"/>
        <v>0</v>
      </c>
      <c r="O429" s="10">
        <f t="shared" si="55"/>
        <v>0</v>
      </c>
      <c r="P429" s="10">
        <f t="shared" si="55"/>
        <v>0</v>
      </c>
      <c r="Q429" s="10">
        <f t="shared" si="55"/>
        <v>0</v>
      </c>
      <c r="R429" s="10">
        <f t="shared" si="55"/>
        <v>0</v>
      </c>
      <c r="S429" s="10">
        <f t="shared" si="55"/>
        <v>0</v>
      </c>
      <c r="T429" s="10">
        <f t="shared" si="55"/>
        <v>0</v>
      </c>
      <c r="U429" s="10">
        <f t="shared" si="55"/>
        <v>0</v>
      </c>
      <c r="V429" s="10">
        <f t="shared" si="55"/>
        <v>0</v>
      </c>
      <c r="X429" s="65">
        <f>X430</f>
        <v>4845</v>
      </c>
    </row>
    <row r="430" spans="1:24" s="25" customFormat="1" ht="31.5" outlineLevel="5">
      <c r="A430" s="21" t="s">
        <v>130</v>
      </c>
      <c r="B430" s="9" t="s">
        <v>23</v>
      </c>
      <c r="C430" s="9" t="s">
        <v>241</v>
      </c>
      <c r="D430" s="9" t="s">
        <v>5</v>
      </c>
      <c r="E430" s="9"/>
      <c r="F430" s="10">
        <f>F431</f>
        <v>4845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X430" s="10">
        <f>X431</f>
        <v>4845</v>
      </c>
    </row>
    <row r="431" spans="1:24" s="25" customFormat="1" ht="31.5" outlineLevel="5">
      <c r="A431" s="21" t="s">
        <v>132</v>
      </c>
      <c r="B431" s="12" t="s">
        <v>23</v>
      </c>
      <c r="C431" s="12" t="s">
        <v>242</v>
      </c>
      <c r="D431" s="12" t="s">
        <v>5</v>
      </c>
      <c r="E431" s="12"/>
      <c r="F431" s="13">
        <f>F432</f>
        <v>4845</v>
      </c>
      <c r="G431" s="13">
        <f aca="true" t="shared" si="56" ref="G431:V432">G432</f>
        <v>0</v>
      </c>
      <c r="H431" s="13">
        <f t="shared" si="56"/>
        <v>0</v>
      </c>
      <c r="I431" s="13">
        <f t="shared" si="56"/>
        <v>0</v>
      </c>
      <c r="J431" s="13">
        <f t="shared" si="56"/>
        <v>0</v>
      </c>
      <c r="K431" s="13">
        <f t="shared" si="56"/>
        <v>0</v>
      </c>
      <c r="L431" s="13">
        <f t="shared" si="56"/>
        <v>0</v>
      </c>
      <c r="M431" s="13">
        <f t="shared" si="56"/>
        <v>0</v>
      </c>
      <c r="N431" s="13">
        <f t="shared" si="56"/>
        <v>0</v>
      </c>
      <c r="O431" s="13">
        <f t="shared" si="56"/>
        <v>0</v>
      </c>
      <c r="P431" s="13">
        <f t="shared" si="56"/>
        <v>0</v>
      </c>
      <c r="Q431" s="13">
        <f t="shared" si="56"/>
        <v>0</v>
      </c>
      <c r="R431" s="13">
        <f t="shared" si="56"/>
        <v>0</v>
      </c>
      <c r="S431" s="13">
        <f t="shared" si="56"/>
        <v>0</v>
      </c>
      <c r="T431" s="13">
        <f t="shared" si="56"/>
        <v>0</v>
      </c>
      <c r="U431" s="13">
        <f t="shared" si="56"/>
        <v>0</v>
      </c>
      <c r="V431" s="13">
        <f t="shared" si="56"/>
        <v>0</v>
      </c>
      <c r="X431" s="13">
        <f>X432</f>
        <v>4845</v>
      </c>
    </row>
    <row r="432" spans="1:24" s="25" customFormat="1" ht="47.25" outlineLevel="5">
      <c r="A432" s="63" t="s">
        <v>170</v>
      </c>
      <c r="B432" s="19" t="s">
        <v>23</v>
      </c>
      <c r="C432" s="19" t="s">
        <v>316</v>
      </c>
      <c r="D432" s="19" t="s">
        <v>5</v>
      </c>
      <c r="E432" s="19"/>
      <c r="F432" s="20">
        <f>F433</f>
        <v>4845</v>
      </c>
      <c r="G432" s="7">
        <f t="shared" si="56"/>
        <v>0</v>
      </c>
      <c r="H432" s="7">
        <f t="shared" si="56"/>
        <v>0</v>
      </c>
      <c r="I432" s="7">
        <f t="shared" si="56"/>
        <v>0</v>
      </c>
      <c r="J432" s="7">
        <f t="shared" si="56"/>
        <v>0</v>
      </c>
      <c r="K432" s="7">
        <f t="shared" si="56"/>
        <v>0</v>
      </c>
      <c r="L432" s="7">
        <f t="shared" si="56"/>
        <v>0</v>
      </c>
      <c r="M432" s="7">
        <f t="shared" si="56"/>
        <v>0</v>
      </c>
      <c r="N432" s="7">
        <f t="shared" si="56"/>
        <v>0</v>
      </c>
      <c r="O432" s="7">
        <f t="shared" si="56"/>
        <v>0</v>
      </c>
      <c r="P432" s="7">
        <f t="shared" si="56"/>
        <v>0</v>
      </c>
      <c r="Q432" s="7">
        <f t="shared" si="56"/>
        <v>0</v>
      </c>
      <c r="R432" s="7">
        <f t="shared" si="56"/>
        <v>0</v>
      </c>
      <c r="S432" s="7">
        <f t="shared" si="56"/>
        <v>0</v>
      </c>
      <c r="T432" s="7">
        <f t="shared" si="56"/>
        <v>0</v>
      </c>
      <c r="U432" s="7">
        <f t="shared" si="56"/>
        <v>0</v>
      </c>
      <c r="V432" s="7">
        <f t="shared" si="56"/>
        <v>0</v>
      </c>
      <c r="X432" s="20">
        <f>X433</f>
        <v>4845</v>
      </c>
    </row>
    <row r="433" spans="1:24" s="25" customFormat="1" ht="15.75" outlineLevel="5">
      <c r="A433" s="5" t="s">
        <v>121</v>
      </c>
      <c r="B433" s="6" t="s">
        <v>23</v>
      </c>
      <c r="C433" s="6" t="s">
        <v>316</v>
      </c>
      <c r="D433" s="6" t="s">
        <v>119</v>
      </c>
      <c r="E433" s="6"/>
      <c r="F433" s="7">
        <f>F434</f>
        <v>4845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X433" s="7">
        <f>X434</f>
        <v>4845</v>
      </c>
    </row>
    <row r="434" spans="1:24" s="25" customFormat="1" ht="31.5" outlineLevel="5">
      <c r="A434" s="47" t="s">
        <v>122</v>
      </c>
      <c r="B434" s="48" t="s">
        <v>23</v>
      </c>
      <c r="C434" s="48" t="s">
        <v>316</v>
      </c>
      <c r="D434" s="48" t="s">
        <v>120</v>
      </c>
      <c r="E434" s="48"/>
      <c r="F434" s="49">
        <v>4845</v>
      </c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X434" s="49">
        <v>4845</v>
      </c>
    </row>
    <row r="435" spans="1:24" s="25" customFormat="1" ht="15.75" outlineLevel="5">
      <c r="A435" s="72" t="s">
        <v>171</v>
      </c>
      <c r="B435" s="31" t="s">
        <v>172</v>
      </c>
      <c r="C435" s="31" t="s">
        <v>240</v>
      </c>
      <c r="D435" s="31" t="s">
        <v>5</v>
      </c>
      <c r="E435" s="31"/>
      <c r="F435" s="65">
        <f>F436</f>
        <v>100</v>
      </c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X435" s="65">
        <f>X436</f>
        <v>100</v>
      </c>
    </row>
    <row r="436" spans="1:24" s="25" customFormat="1" ht="15.75" outlineLevel="5">
      <c r="A436" s="14" t="s">
        <v>353</v>
      </c>
      <c r="B436" s="9" t="s">
        <v>172</v>
      </c>
      <c r="C436" s="9" t="s">
        <v>317</v>
      </c>
      <c r="D436" s="9" t="s">
        <v>5</v>
      </c>
      <c r="E436" s="9"/>
      <c r="F436" s="10">
        <f>F437</f>
        <v>100</v>
      </c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X436" s="10">
        <f>X437</f>
        <v>100</v>
      </c>
    </row>
    <row r="437" spans="1:24" s="25" customFormat="1" ht="33" customHeight="1" outlineLevel="5">
      <c r="A437" s="63" t="s">
        <v>174</v>
      </c>
      <c r="B437" s="19" t="s">
        <v>172</v>
      </c>
      <c r="C437" s="19" t="s">
        <v>318</v>
      </c>
      <c r="D437" s="19" t="s">
        <v>5</v>
      </c>
      <c r="E437" s="19"/>
      <c r="F437" s="20">
        <f>F438</f>
        <v>100</v>
      </c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X437" s="20">
        <f>X438</f>
        <v>100</v>
      </c>
    </row>
    <row r="438" spans="1:24" s="25" customFormat="1" ht="15.75" outlineLevel="5">
      <c r="A438" s="5" t="s">
        <v>92</v>
      </c>
      <c r="B438" s="6" t="s">
        <v>173</v>
      </c>
      <c r="C438" s="6" t="s">
        <v>318</v>
      </c>
      <c r="D438" s="6" t="s">
        <v>93</v>
      </c>
      <c r="E438" s="6"/>
      <c r="F438" s="7">
        <f>F439</f>
        <v>100</v>
      </c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X438" s="7">
        <f>X439</f>
        <v>100</v>
      </c>
    </row>
    <row r="439" spans="1:24" s="25" customFormat="1" ht="31.5" outlineLevel="5">
      <c r="A439" s="47" t="s">
        <v>94</v>
      </c>
      <c r="B439" s="48" t="s">
        <v>172</v>
      </c>
      <c r="C439" s="48" t="s">
        <v>318</v>
      </c>
      <c r="D439" s="48" t="s">
        <v>95</v>
      </c>
      <c r="E439" s="48"/>
      <c r="F439" s="49">
        <v>100</v>
      </c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X439" s="49">
        <v>100</v>
      </c>
    </row>
    <row r="440" spans="1:24" s="25" customFormat="1" ht="18.75" outlineLevel="5">
      <c r="A440" s="16" t="s">
        <v>76</v>
      </c>
      <c r="B440" s="17" t="s">
        <v>49</v>
      </c>
      <c r="C440" s="17" t="s">
        <v>240</v>
      </c>
      <c r="D440" s="17" t="s">
        <v>5</v>
      </c>
      <c r="E440" s="17"/>
      <c r="F440" s="18">
        <f>F441</f>
        <v>142</v>
      </c>
      <c r="G440" s="18">
        <f aca="true" t="shared" si="57" ref="G440:X440">G441</f>
        <v>0</v>
      </c>
      <c r="H440" s="18">
        <f t="shared" si="57"/>
        <v>0</v>
      </c>
      <c r="I440" s="18">
        <f t="shared" si="57"/>
        <v>0</v>
      </c>
      <c r="J440" s="18">
        <f t="shared" si="57"/>
        <v>0</v>
      </c>
      <c r="K440" s="18">
        <f t="shared" si="57"/>
        <v>0</v>
      </c>
      <c r="L440" s="18">
        <f t="shared" si="57"/>
        <v>0</v>
      </c>
      <c r="M440" s="18">
        <f t="shared" si="57"/>
        <v>0</v>
      </c>
      <c r="N440" s="18">
        <f t="shared" si="57"/>
        <v>0</v>
      </c>
      <c r="O440" s="18">
        <f t="shared" si="57"/>
        <v>0</v>
      </c>
      <c r="P440" s="18">
        <f t="shared" si="57"/>
        <v>0</v>
      </c>
      <c r="Q440" s="18">
        <f t="shared" si="57"/>
        <v>0</v>
      </c>
      <c r="R440" s="18">
        <f t="shared" si="57"/>
        <v>0</v>
      </c>
      <c r="S440" s="18">
        <f t="shared" si="57"/>
        <v>0</v>
      </c>
      <c r="T440" s="18">
        <f t="shared" si="57"/>
        <v>0</v>
      </c>
      <c r="U440" s="18">
        <f t="shared" si="57"/>
        <v>0</v>
      </c>
      <c r="V440" s="18">
        <f t="shared" si="57"/>
        <v>0</v>
      </c>
      <c r="W440" s="18">
        <f t="shared" si="57"/>
        <v>0</v>
      </c>
      <c r="X440" s="18">
        <f t="shared" si="57"/>
        <v>0</v>
      </c>
    </row>
    <row r="441" spans="1:24" s="25" customFormat="1" ht="15.75" outlineLevel="5">
      <c r="A441" s="8" t="s">
        <v>39</v>
      </c>
      <c r="B441" s="9" t="s">
        <v>17</v>
      </c>
      <c r="C441" s="9" t="s">
        <v>240</v>
      </c>
      <c r="D441" s="9" t="s">
        <v>5</v>
      </c>
      <c r="E441" s="9"/>
      <c r="F441" s="10">
        <f>F442</f>
        <v>142</v>
      </c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X441" s="10">
        <f>X442</f>
        <v>0</v>
      </c>
    </row>
    <row r="442" spans="1:24" s="25" customFormat="1" ht="15.75" outlineLevel="5">
      <c r="A442" s="60" t="s">
        <v>222</v>
      </c>
      <c r="B442" s="19" t="s">
        <v>17</v>
      </c>
      <c r="C442" s="19" t="s">
        <v>319</v>
      </c>
      <c r="D442" s="19" t="s">
        <v>5</v>
      </c>
      <c r="E442" s="19"/>
      <c r="F442" s="20">
        <f>F443</f>
        <v>142</v>
      </c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X442" s="20">
        <f>X443</f>
        <v>0</v>
      </c>
    </row>
    <row r="443" spans="1:24" s="25" customFormat="1" ht="36" customHeight="1" outlineLevel="5">
      <c r="A443" s="63" t="s">
        <v>175</v>
      </c>
      <c r="B443" s="19" t="s">
        <v>17</v>
      </c>
      <c r="C443" s="19" t="s">
        <v>320</v>
      </c>
      <c r="D443" s="19" t="s">
        <v>5</v>
      </c>
      <c r="E443" s="19"/>
      <c r="F443" s="20">
        <f>F444+F445</f>
        <v>142</v>
      </c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X443" s="20">
        <f>X444+X445</f>
        <v>0</v>
      </c>
    </row>
    <row r="444" spans="1:24" s="25" customFormat="1" ht="22.5" customHeight="1" outlineLevel="5">
      <c r="A444" s="5" t="s">
        <v>336</v>
      </c>
      <c r="B444" s="6" t="s">
        <v>17</v>
      </c>
      <c r="C444" s="6" t="s">
        <v>320</v>
      </c>
      <c r="D444" s="6" t="s">
        <v>337</v>
      </c>
      <c r="E444" s="6"/>
      <c r="F444" s="7">
        <v>35</v>
      </c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X444" s="7">
        <v>0</v>
      </c>
    </row>
    <row r="445" spans="1:24" s="25" customFormat="1" ht="15.75" outlineLevel="5">
      <c r="A445" s="5" t="s">
        <v>92</v>
      </c>
      <c r="B445" s="6" t="s">
        <v>17</v>
      </c>
      <c r="C445" s="6" t="s">
        <v>320</v>
      </c>
      <c r="D445" s="6" t="s">
        <v>93</v>
      </c>
      <c r="E445" s="6"/>
      <c r="F445" s="7">
        <f>F446</f>
        <v>107</v>
      </c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X445" s="7">
        <f>X446</f>
        <v>0</v>
      </c>
    </row>
    <row r="446" spans="1:24" s="25" customFormat="1" ht="31.5" outlineLevel="5">
      <c r="A446" s="47" t="s">
        <v>94</v>
      </c>
      <c r="B446" s="48" t="s">
        <v>17</v>
      </c>
      <c r="C446" s="48" t="s">
        <v>320</v>
      </c>
      <c r="D446" s="48" t="s">
        <v>95</v>
      </c>
      <c r="E446" s="48"/>
      <c r="F446" s="49">
        <v>107</v>
      </c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X446" s="49">
        <v>0</v>
      </c>
    </row>
    <row r="447" spans="1:24" s="25" customFormat="1" ht="18.75" outlineLevel="5">
      <c r="A447" s="16" t="s">
        <v>73</v>
      </c>
      <c r="B447" s="17" t="s">
        <v>74</v>
      </c>
      <c r="C447" s="17" t="s">
        <v>240</v>
      </c>
      <c r="D447" s="17" t="s">
        <v>5</v>
      </c>
      <c r="E447" s="17"/>
      <c r="F447" s="18">
        <f aca="true" t="shared" si="58" ref="F447:F452">F448</f>
        <v>2200</v>
      </c>
      <c r="G447" s="18">
        <f aca="true" t="shared" si="59" ref="G447:X447">G448</f>
        <v>0</v>
      </c>
      <c r="H447" s="18">
        <f t="shared" si="59"/>
        <v>0</v>
      </c>
      <c r="I447" s="18">
        <f t="shared" si="59"/>
        <v>0</v>
      </c>
      <c r="J447" s="18">
        <f t="shared" si="59"/>
        <v>0</v>
      </c>
      <c r="K447" s="18">
        <f t="shared" si="59"/>
        <v>0</v>
      </c>
      <c r="L447" s="18">
        <f t="shared" si="59"/>
        <v>0</v>
      </c>
      <c r="M447" s="18">
        <f t="shared" si="59"/>
        <v>0</v>
      </c>
      <c r="N447" s="18">
        <f t="shared" si="59"/>
        <v>0</v>
      </c>
      <c r="O447" s="18">
        <f t="shared" si="59"/>
        <v>0</v>
      </c>
      <c r="P447" s="18">
        <f t="shared" si="59"/>
        <v>0</v>
      </c>
      <c r="Q447" s="18">
        <f t="shared" si="59"/>
        <v>0</v>
      </c>
      <c r="R447" s="18">
        <f t="shared" si="59"/>
        <v>0</v>
      </c>
      <c r="S447" s="18">
        <f t="shared" si="59"/>
        <v>0</v>
      </c>
      <c r="T447" s="18">
        <f t="shared" si="59"/>
        <v>0</v>
      </c>
      <c r="U447" s="18">
        <f t="shared" si="59"/>
        <v>0</v>
      </c>
      <c r="V447" s="18">
        <f t="shared" si="59"/>
        <v>0</v>
      </c>
      <c r="W447" s="18">
        <f t="shared" si="59"/>
        <v>0</v>
      </c>
      <c r="X447" s="18">
        <f t="shared" si="59"/>
        <v>2200</v>
      </c>
    </row>
    <row r="448" spans="1:24" s="25" customFormat="1" ht="31.5" customHeight="1" outlineLevel="5">
      <c r="A448" s="79" t="s">
        <v>48</v>
      </c>
      <c r="B448" s="77" t="s">
        <v>75</v>
      </c>
      <c r="C448" s="77" t="s">
        <v>321</v>
      </c>
      <c r="D448" s="77" t="s">
        <v>5</v>
      </c>
      <c r="E448" s="77"/>
      <c r="F448" s="78">
        <f t="shared" si="58"/>
        <v>2200</v>
      </c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X448" s="78">
        <f>X449</f>
        <v>2200</v>
      </c>
    </row>
    <row r="449" spans="1:24" s="25" customFormat="1" ht="31.5" customHeight="1" outlineLevel="5">
      <c r="A449" s="21" t="s">
        <v>130</v>
      </c>
      <c r="B449" s="12" t="s">
        <v>75</v>
      </c>
      <c r="C449" s="12" t="s">
        <v>241</v>
      </c>
      <c r="D449" s="12" t="s">
        <v>5</v>
      </c>
      <c r="E449" s="12"/>
      <c r="F449" s="13">
        <f t="shared" si="58"/>
        <v>2200</v>
      </c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X449" s="13">
        <f>X450</f>
        <v>2200</v>
      </c>
    </row>
    <row r="450" spans="1:24" s="25" customFormat="1" ht="31.5" outlineLevel="5">
      <c r="A450" s="21" t="s">
        <v>132</v>
      </c>
      <c r="B450" s="9" t="s">
        <v>75</v>
      </c>
      <c r="C450" s="9" t="s">
        <v>242</v>
      </c>
      <c r="D450" s="9" t="s">
        <v>5</v>
      </c>
      <c r="E450" s="9"/>
      <c r="F450" s="10">
        <f t="shared" si="58"/>
        <v>2200</v>
      </c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X450" s="10">
        <f>X451</f>
        <v>2200</v>
      </c>
    </row>
    <row r="451" spans="1:24" s="25" customFormat="1" ht="31.5" outlineLevel="5">
      <c r="A451" s="63" t="s">
        <v>176</v>
      </c>
      <c r="B451" s="19" t="s">
        <v>75</v>
      </c>
      <c r="C451" s="19" t="s">
        <v>322</v>
      </c>
      <c r="D451" s="19" t="s">
        <v>5</v>
      </c>
      <c r="E451" s="19"/>
      <c r="F451" s="20">
        <f t="shared" si="58"/>
        <v>2200</v>
      </c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X451" s="20">
        <f>X452</f>
        <v>2200</v>
      </c>
    </row>
    <row r="452" spans="1:24" s="25" customFormat="1" ht="15.75" outlineLevel="5">
      <c r="A452" s="5" t="s">
        <v>115</v>
      </c>
      <c r="B452" s="6" t="s">
        <v>75</v>
      </c>
      <c r="C452" s="6" t="s">
        <v>322</v>
      </c>
      <c r="D452" s="6" t="s">
        <v>116</v>
      </c>
      <c r="E452" s="6"/>
      <c r="F452" s="7">
        <f t="shared" si="58"/>
        <v>2200</v>
      </c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X452" s="7">
        <f>X453</f>
        <v>2200</v>
      </c>
    </row>
    <row r="453" spans="1:24" s="25" customFormat="1" ht="47.25" outlineLevel="5">
      <c r="A453" s="56" t="s">
        <v>190</v>
      </c>
      <c r="B453" s="48" t="s">
        <v>75</v>
      </c>
      <c r="C453" s="48" t="s">
        <v>322</v>
      </c>
      <c r="D453" s="48" t="s">
        <v>83</v>
      </c>
      <c r="E453" s="48"/>
      <c r="F453" s="49">
        <v>2200</v>
      </c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X453" s="49">
        <v>2200</v>
      </c>
    </row>
    <row r="454" spans="1:24" s="25" customFormat="1" ht="31.5" outlineLevel="5">
      <c r="A454" s="16" t="s">
        <v>68</v>
      </c>
      <c r="B454" s="17" t="s">
        <v>69</v>
      </c>
      <c r="C454" s="17" t="s">
        <v>321</v>
      </c>
      <c r="D454" s="17" t="s">
        <v>5</v>
      </c>
      <c r="E454" s="17"/>
      <c r="F454" s="18">
        <f>F455</f>
        <v>100</v>
      </c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X454" s="18">
        <f>X455</f>
        <v>100</v>
      </c>
    </row>
    <row r="455" spans="1:24" s="25" customFormat="1" ht="15.75" outlineLevel="5">
      <c r="A455" s="8" t="s">
        <v>30</v>
      </c>
      <c r="B455" s="9" t="s">
        <v>70</v>
      </c>
      <c r="C455" s="9" t="s">
        <v>321</v>
      </c>
      <c r="D455" s="9" t="s">
        <v>5</v>
      </c>
      <c r="E455" s="9"/>
      <c r="F455" s="10">
        <f>F456</f>
        <v>100</v>
      </c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X455" s="10">
        <f>X456</f>
        <v>100</v>
      </c>
    </row>
    <row r="456" spans="1:24" s="25" customFormat="1" ht="31.5" outlineLevel="5">
      <c r="A456" s="21" t="s">
        <v>130</v>
      </c>
      <c r="B456" s="9" t="s">
        <v>70</v>
      </c>
      <c r="C456" s="9" t="s">
        <v>241</v>
      </c>
      <c r="D456" s="9" t="s">
        <v>5</v>
      </c>
      <c r="E456" s="9"/>
      <c r="F456" s="10">
        <f>F457</f>
        <v>100</v>
      </c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X456" s="10">
        <f>X457</f>
        <v>100</v>
      </c>
    </row>
    <row r="457" spans="1:24" s="25" customFormat="1" ht="31.5" outlineLevel="5">
      <c r="A457" s="21" t="s">
        <v>132</v>
      </c>
      <c r="B457" s="12" t="s">
        <v>70</v>
      </c>
      <c r="C457" s="12" t="s">
        <v>242</v>
      </c>
      <c r="D457" s="12" t="s">
        <v>5</v>
      </c>
      <c r="E457" s="12"/>
      <c r="F457" s="13">
        <f>F458</f>
        <v>100</v>
      </c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X457" s="13">
        <f>X458</f>
        <v>100</v>
      </c>
    </row>
    <row r="458" spans="1:24" s="25" customFormat="1" ht="31.5" outlineLevel="5">
      <c r="A458" s="50" t="s">
        <v>177</v>
      </c>
      <c r="B458" s="19" t="s">
        <v>70</v>
      </c>
      <c r="C458" s="19" t="s">
        <v>323</v>
      </c>
      <c r="D458" s="19" t="s">
        <v>5</v>
      </c>
      <c r="E458" s="19"/>
      <c r="F458" s="20">
        <f>F459</f>
        <v>100</v>
      </c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X458" s="20">
        <f>X459</f>
        <v>100</v>
      </c>
    </row>
    <row r="459" spans="1:24" s="25" customFormat="1" ht="15.75" outlineLevel="5">
      <c r="A459" s="5" t="s">
        <v>125</v>
      </c>
      <c r="B459" s="6" t="s">
        <v>70</v>
      </c>
      <c r="C459" s="6" t="s">
        <v>323</v>
      </c>
      <c r="D459" s="6" t="s">
        <v>208</v>
      </c>
      <c r="E459" s="6"/>
      <c r="F459" s="7">
        <v>100</v>
      </c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X459" s="7">
        <v>100</v>
      </c>
    </row>
    <row r="460" spans="1:24" s="25" customFormat="1" ht="48" customHeight="1" outlineLevel="5">
      <c r="A460" s="16" t="s">
        <v>78</v>
      </c>
      <c r="B460" s="17" t="s">
        <v>77</v>
      </c>
      <c r="C460" s="17" t="s">
        <v>321</v>
      </c>
      <c r="D460" s="17" t="s">
        <v>5</v>
      </c>
      <c r="E460" s="17"/>
      <c r="F460" s="80">
        <f aca="true" t="shared" si="60" ref="F460:F468">F461</f>
        <v>21950</v>
      </c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X460" s="80">
        <f aca="true" t="shared" si="61" ref="X460:X468">X461</f>
        <v>18000</v>
      </c>
    </row>
    <row r="461" spans="1:24" s="25" customFormat="1" ht="47.25" outlineLevel="5">
      <c r="A461" s="21" t="s">
        <v>80</v>
      </c>
      <c r="B461" s="9" t="s">
        <v>79</v>
      </c>
      <c r="C461" s="9" t="s">
        <v>321</v>
      </c>
      <c r="D461" s="9" t="s">
        <v>5</v>
      </c>
      <c r="E461" s="9"/>
      <c r="F461" s="81">
        <f t="shared" si="60"/>
        <v>21950</v>
      </c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X461" s="81">
        <f t="shared" si="61"/>
        <v>18000</v>
      </c>
    </row>
    <row r="462" spans="1:24" s="25" customFormat="1" ht="31.5" outlineLevel="5">
      <c r="A462" s="21" t="s">
        <v>130</v>
      </c>
      <c r="B462" s="9" t="s">
        <v>79</v>
      </c>
      <c r="C462" s="9" t="s">
        <v>241</v>
      </c>
      <c r="D462" s="9" t="s">
        <v>5</v>
      </c>
      <c r="E462" s="9"/>
      <c r="F462" s="81">
        <f t="shared" si="60"/>
        <v>21950</v>
      </c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X462" s="81">
        <f t="shared" si="61"/>
        <v>18000</v>
      </c>
    </row>
    <row r="463" spans="1:24" s="25" customFormat="1" ht="31.5" outlineLevel="5">
      <c r="A463" s="21" t="s">
        <v>132</v>
      </c>
      <c r="B463" s="12" t="s">
        <v>79</v>
      </c>
      <c r="C463" s="12" t="s">
        <v>242</v>
      </c>
      <c r="D463" s="12" t="s">
        <v>5</v>
      </c>
      <c r="E463" s="12"/>
      <c r="F463" s="86">
        <f>F464+F467</f>
        <v>21950</v>
      </c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X463" s="86">
        <f>X464+X467</f>
        <v>18000</v>
      </c>
    </row>
    <row r="464" spans="1:24" s="25" customFormat="1" ht="47.25" outlineLevel="5">
      <c r="A464" s="5" t="s">
        <v>178</v>
      </c>
      <c r="B464" s="6" t="s">
        <v>79</v>
      </c>
      <c r="C464" s="6" t="s">
        <v>324</v>
      </c>
      <c r="D464" s="6" t="s">
        <v>5</v>
      </c>
      <c r="E464" s="6"/>
      <c r="F464" s="83">
        <f t="shared" si="60"/>
        <v>4136.371</v>
      </c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X464" s="83">
        <f t="shared" si="61"/>
        <v>186.371</v>
      </c>
    </row>
    <row r="465" spans="1:24" s="25" customFormat="1" ht="15.75" outlineLevel="5">
      <c r="A465" s="5" t="s">
        <v>128</v>
      </c>
      <c r="B465" s="6" t="s">
        <v>79</v>
      </c>
      <c r="C465" s="6" t="s">
        <v>324</v>
      </c>
      <c r="D465" s="6" t="s">
        <v>129</v>
      </c>
      <c r="E465" s="6"/>
      <c r="F465" s="83">
        <f t="shared" si="60"/>
        <v>4136.371</v>
      </c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X465" s="83">
        <f t="shared" si="61"/>
        <v>186.371</v>
      </c>
    </row>
    <row r="466" spans="1:24" s="25" customFormat="1" ht="15.75" outlineLevel="5">
      <c r="A466" s="47" t="s">
        <v>126</v>
      </c>
      <c r="B466" s="48" t="s">
        <v>79</v>
      </c>
      <c r="C466" s="48" t="s">
        <v>324</v>
      </c>
      <c r="D466" s="48" t="s">
        <v>127</v>
      </c>
      <c r="E466" s="48"/>
      <c r="F466" s="84">
        <v>4136.371</v>
      </c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X466" s="84">
        <v>186.371</v>
      </c>
    </row>
    <row r="467" spans="1:24" s="25" customFormat="1" ht="47.25" outlineLevel="5">
      <c r="A467" s="5" t="s">
        <v>378</v>
      </c>
      <c r="B467" s="6" t="s">
        <v>79</v>
      </c>
      <c r="C467" s="6" t="s">
        <v>372</v>
      </c>
      <c r="D467" s="6" t="s">
        <v>5</v>
      </c>
      <c r="E467" s="6"/>
      <c r="F467" s="83">
        <f t="shared" si="60"/>
        <v>17813.629</v>
      </c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X467" s="83">
        <f t="shared" si="61"/>
        <v>17813.629</v>
      </c>
    </row>
    <row r="468" spans="1:24" s="25" customFormat="1" ht="15.75" outlineLevel="5">
      <c r="A468" s="5" t="s">
        <v>128</v>
      </c>
      <c r="B468" s="6" t="s">
        <v>79</v>
      </c>
      <c r="C468" s="6" t="s">
        <v>372</v>
      </c>
      <c r="D468" s="6" t="s">
        <v>129</v>
      </c>
      <c r="E468" s="6"/>
      <c r="F468" s="83">
        <f t="shared" si="60"/>
        <v>17813.629</v>
      </c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X468" s="83">
        <f t="shared" si="61"/>
        <v>17813.629</v>
      </c>
    </row>
    <row r="469" spans="1:24" s="25" customFormat="1" ht="15.75" outlineLevel="5">
      <c r="A469" s="47" t="s">
        <v>126</v>
      </c>
      <c r="B469" s="48" t="s">
        <v>79</v>
      </c>
      <c r="C469" s="48" t="s">
        <v>372</v>
      </c>
      <c r="D469" s="48" t="s">
        <v>127</v>
      </c>
      <c r="E469" s="48"/>
      <c r="F469" s="84">
        <v>17813.629</v>
      </c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X469" s="84">
        <v>17813.629</v>
      </c>
    </row>
    <row r="470" spans="1:24" ht="18.75">
      <c r="A470" s="112" t="s">
        <v>24</v>
      </c>
      <c r="B470" s="112"/>
      <c r="C470" s="112"/>
      <c r="D470" s="112"/>
      <c r="E470" s="112"/>
      <c r="F470" s="102">
        <f>F13+F179+F186+F236+F273+F383+F173+F412+F440+F447+F454+F460</f>
        <v>853787.5824699999</v>
      </c>
      <c r="G470" s="11" t="e">
        <f>#REF!+G412+#REF!+G383+G273+G236+G186+G179+G13</f>
        <v>#REF!</v>
      </c>
      <c r="H470" s="11" t="e">
        <f>#REF!+H412+#REF!+H383+H273+H236+H186+H179+H13</f>
        <v>#REF!</v>
      </c>
      <c r="I470" s="11" t="e">
        <f>#REF!+I412+#REF!+I383+I273+I236+I186+I179+I13</f>
        <v>#REF!</v>
      </c>
      <c r="J470" s="11" t="e">
        <f>#REF!+J412+#REF!+J383+J273+J236+J186+J179+J13</f>
        <v>#REF!</v>
      </c>
      <c r="K470" s="11" t="e">
        <f>#REF!+K412+#REF!+K383+K273+K236+K186+K179+K13</f>
        <v>#REF!</v>
      </c>
      <c r="L470" s="11" t="e">
        <f>#REF!+L412+#REF!+L383+L273+L236+L186+L179+L13</f>
        <v>#REF!</v>
      </c>
      <c r="M470" s="11" t="e">
        <f>#REF!+M412+#REF!+M383+M273+M236+M186+M179+M13</f>
        <v>#REF!</v>
      </c>
      <c r="N470" s="11" t="e">
        <f>#REF!+N412+#REF!+N383+N273+N236+N186+N179+N13</f>
        <v>#REF!</v>
      </c>
      <c r="O470" s="11" t="e">
        <f>#REF!+O412+#REF!+O383+O273+O236+O186+O179+O13</f>
        <v>#REF!</v>
      </c>
      <c r="P470" s="11" t="e">
        <f>#REF!+P412+#REF!+P383+P273+P236+P186+P179+P13</f>
        <v>#REF!</v>
      </c>
      <c r="Q470" s="11" t="e">
        <f>#REF!+Q412+#REF!+Q383+Q273+Q236+Q186+Q179+Q13</f>
        <v>#REF!</v>
      </c>
      <c r="R470" s="11" t="e">
        <f>#REF!+R412+#REF!+R383+R273+R236+R186+R179+R13</f>
        <v>#REF!</v>
      </c>
      <c r="S470" s="11" t="e">
        <f>#REF!+S412+#REF!+S383+S273+S236+S186+S179+S13</f>
        <v>#REF!</v>
      </c>
      <c r="T470" s="11" t="e">
        <f>#REF!+T412+#REF!+T383+T273+T236+T186+T179+T13</f>
        <v>#REF!</v>
      </c>
      <c r="U470" s="11" t="e">
        <f>#REF!+U412+#REF!+U383+U273+U236+U186+U179+U13</f>
        <v>#REF!</v>
      </c>
      <c r="V470" s="11" t="e">
        <f>#REF!+V412+#REF!+V383+V273+V236+V186+V179+V13</f>
        <v>#REF!</v>
      </c>
      <c r="X470" s="102">
        <f>X13+X179+X186+X236+X273+X383+X173+X412+X440+X447+X454+X460</f>
        <v>787654.7224699999</v>
      </c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3"/>
      <c r="V472" s="3"/>
    </row>
    <row r="473" spans="6:24" ht="12.75"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</row>
    <row r="474" spans="6:24" ht="12.75">
      <c r="F474" s="108">
        <v>783787.5824699999</v>
      </c>
      <c r="G474" s="103" t="e">
        <v>#REF!</v>
      </c>
      <c r="H474" s="103" t="e">
        <v>#REF!</v>
      </c>
      <c r="I474" s="103" t="e">
        <v>#REF!</v>
      </c>
      <c r="J474" s="103" t="e">
        <v>#REF!</v>
      </c>
      <c r="K474" s="103" t="e">
        <v>#REF!</v>
      </c>
      <c r="L474" s="103" t="e">
        <v>#REF!</v>
      </c>
      <c r="M474" s="103" t="e">
        <v>#REF!</v>
      </c>
      <c r="N474" s="103" t="e">
        <v>#REF!</v>
      </c>
      <c r="O474" s="103" t="e">
        <v>#REF!</v>
      </c>
      <c r="P474" s="103" t="e">
        <v>#REF!</v>
      </c>
      <c r="Q474" s="103" t="e">
        <v>#REF!</v>
      </c>
      <c r="R474" s="103" t="e">
        <v>#REF!</v>
      </c>
      <c r="S474" s="103" t="e">
        <v>#REF!</v>
      </c>
      <c r="T474" s="103" t="e">
        <v>#REF!</v>
      </c>
      <c r="U474" s="103" t="e">
        <v>#REF!</v>
      </c>
      <c r="V474" s="103" t="e">
        <v>#REF!</v>
      </c>
      <c r="W474" s="103"/>
      <c r="X474" s="108">
        <v>787654.7224699999</v>
      </c>
    </row>
    <row r="475" spans="6:24" ht="12.75">
      <c r="F475" s="104">
        <f>F470-F474</f>
        <v>70000</v>
      </c>
      <c r="G475" s="104" t="e">
        <f aca="true" t="shared" si="62" ref="G475:X475">G470-G474</f>
        <v>#REF!</v>
      </c>
      <c r="H475" s="104" t="e">
        <f t="shared" si="62"/>
        <v>#REF!</v>
      </c>
      <c r="I475" s="104" t="e">
        <f t="shared" si="62"/>
        <v>#REF!</v>
      </c>
      <c r="J475" s="104" t="e">
        <f t="shared" si="62"/>
        <v>#REF!</v>
      </c>
      <c r="K475" s="104" t="e">
        <f t="shared" si="62"/>
        <v>#REF!</v>
      </c>
      <c r="L475" s="104" t="e">
        <f t="shared" si="62"/>
        <v>#REF!</v>
      </c>
      <c r="M475" s="104" t="e">
        <f t="shared" si="62"/>
        <v>#REF!</v>
      </c>
      <c r="N475" s="104" t="e">
        <f t="shared" si="62"/>
        <v>#REF!</v>
      </c>
      <c r="O475" s="104" t="e">
        <f t="shared" si="62"/>
        <v>#REF!</v>
      </c>
      <c r="P475" s="104" t="e">
        <f t="shared" si="62"/>
        <v>#REF!</v>
      </c>
      <c r="Q475" s="104" t="e">
        <f t="shared" si="62"/>
        <v>#REF!</v>
      </c>
      <c r="R475" s="104" t="e">
        <f t="shared" si="62"/>
        <v>#REF!</v>
      </c>
      <c r="S475" s="104" t="e">
        <f t="shared" si="62"/>
        <v>#REF!</v>
      </c>
      <c r="T475" s="104" t="e">
        <f t="shared" si="62"/>
        <v>#REF!</v>
      </c>
      <c r="U475" s="104" t="e">
        <f t="shared" si="62"/>
        <v>#REF!</v>
      </c>
      <c r="V475" s="104" t="e">
        <f t="shared" si="62"/>
        <v>#REF!</v>
      </c>
      <c r="W475" s="104">
        <f t="shared" si="62"/>
        <v>0</v>
      </c>
      <c r="X475" s="104">
        <f t="shared" si="62"/>
        <v>0</v>
      </c>
    </row>
  </sheetData>
  <sheetProtection/>
  <autoFilter ref="A12:F470"/>
  <mergeCells count="11">
    <mergeCell ref="C7:V7"/>
    <mergeCell ref="A10:X10"/>
    <mergeCell ref="A9:V9"/>
    <mergeCell ref="A472:T472"/>
    <mergeCell ref="A470:E470"/>
    <mergeCell ref="A11:V11"/>
    <mergeCell ref="B1:D1"/>
    <mergeCell ref="B2:D2"/>
    <mergeCell ref="B3:D3"/>
    <mergeCell ref="B5:W5"/>
    <mergeCell ref="B6:W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2017-08-24T21:13:57Z</cp:lastPrinted>
  <dcterms:created xsi:type="dcterms:W3CDTF">2008-11-11T04:53:42Z</dcterms:created>
  <dcterms:modified xsi:type="dcterms:W3CDTF">2019-05-29T23:09:22Z</dcterms:modified>
  <cp:category/>
  <cp:version/>
  <cp:contentType/>
  <cp:contentStatus/>
</cp:coreProperties>
</file>